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17\заседание 9 от 05.05.2017\"/>
    </mc:Choice>
  </mc:AlternateContent>
  <bookViews>
    <workbookView xWindow="0" yWindow="0" windowWidth="21570" windowHeight="8820" tabRatio="912" activeTab="6"/>
  </bookViews>
  <sheets>
    <sheet name="прил 9.1" sheetId="41" r:id="rId1"/>
    <sheet name="прил 9" sheetId="39" r:id="rId2"/>
    <sheet name="прил 8" sheetId="38" r:id="rId3"/>
    <sheet name="прил 7" sheetId="15" r:id="rId4"/>
    <sheet name="прил 6.1" sheetId="12" r:id="rId5"/>
    <sheet name="прил 6" sheetId="11" r:id="rId6"/>
    <sheet name="прил 5.1" sheetId="22" r:id="rId7"/>
    <sheet name="прил 5" sheetId="21" r:id="rId8"/>
    <sheet name="прил 4.1 " sheetId="20" r:id="rId9"/>
    <sheet name="прил 4" sheetId="19" r:id="rId10"/>
    <sheet name="прил 3.1 " sheetId="24" r:id="rId11"/>
    <sheet name="прил 3" sheetId="23" r:id="rId12"/>
    <sheet name="прил 2 подуш" sheetId="37" r:id="rId13"/>
    <sheet name="прил 1.11" sheetId="26" r:id="rId14"/>
    <sheet name="прил 1.10" sheetId="27" r:id="rId15"/>
    <sheet name="прил 1.9" sheetId="28" r:id="rId16"/>
    <sheet name="прил 1.8" sheetId="29" r:id="rId17"/>
    <sheet name="прил 1.7" sheetId="30" r:id="rId18"/>
    <sheet name="прил 1.6" sheetId="31" r:id="rId19"/>
    <sheet name="прил 1.5" sheetId="32" r:id="rId20"/>
    <sheet name="прил 1.4" sheetId="33" r:id="rId21"/>
    <sheet name="прил 1.3" sheetId="34" r:id="rId22"/>
    <sheet name="прил 1.2" sheetId="35" r:id="rId23"/>
    <sheet name="прил 1.1" sheetId="36" r:id="rId24"/>
  </sheets>
  <externalReferences>
    <externalReference r:id="rId25"/>
    <externalReference r:id="rId26"/>
    <externalReference r:id="rId27"/>
    <externalReference r:id="rId28"/>
  </externalReferences>
  <definedNames>
    <definedName name="_xlnm._FilterDatabase" localSheetId="12" hidden="1">'прил 2 подуш'!$A$4:$O$797</definedName>
    <definedName name="_xlnm.Print_Area" localSheetId="13">'прил 1.11'!$A$1:$O$65</definedName>
    <definedName name="_xlnm.Print_Area" localSheetId="17">'прил 1.7'!$A$1:$G$66</definedName>
    <definedName name="_xlnm.Print_Area" localSheetId="11">'прил 3'!$A$1:$H$15</definedName>
    <definedName name="_xlnm.Print_Area" localSheetId="9">'прил 4'!$A$1:$H$7</definedName>
    <definedName name="_xlnm.Print_Area" localSheetId="7">'прил 5'!$A$1:$H$11</definedName>
    <definedName name="_xlnm.Print_Area" localSheetId="5">'прил 6'!$A$1:$G$58</definedName>
    <definedName name="_xlnm.Print_Area" localSheetId="4">'прил 6.1'!$A$1:$M$58</definedName>
    <definedName name="_xlnm.Print_Area" localSheetId="1">'прил 9'!$A$1:$H$6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41" l="1"/>
  <c r="C5" i="41" s="1"/>
  <c r="B6" i="41"/>
  <c r="B5" i="41" s="1"/>
  <c r="F6" i="39" l="1"/>
  <c r="E6" i="39"/>
  <c r="H5" i="39"/>
  <c r="G5" i="39"/>
  <c r="M58" i="12" l="1"/>
  <c r="L58" i="12"/>
  <c r="M57" i="12"/>
  <c r="L57" i="12"/>
  <c r="M56" i="12"/>
  <c r="L56" i="12"/>
  <c r="M55" i="12"/>
  <c r="L55" i="12"/>
  <c r="K54" i="12"/>
  <c r="J54" i="12"/>
  <c r="I54" i="12"/>
  <c r="H54" i="12"/>
  <c r="G54" i="12"/>
  <c r="F54" i="12"/>
  <c r="E54" i="12"/>
  <c r="D54" i="12"/>
  <c r="C54" i="12"/>
  <c r="B54" i="12"/>
  <c r="M53" i="12"/>
  <c r="L53" i="12"/>
  <c r="M52" i="12"/>
  <c r="L52" i="12"/>
  <c r="M51" i="12"/>
  <c r="L51" i="12"/>
  <c r="M50" i="12"/>
  <c r="L50" i="12"/>
  <c r="K49" i="12"/>
  <c r="J49" i="12"/>
  <c r="I49" i="12"/>
  <c r="H49" i="12"/>
  <c r="G49" i="12"/>
  <c r="F49" i="12"/>
  <c r="E49" i="12"/>
  <c r="D49" i="12"/>
  <c r="C49" i="12"/>
  <c r="M49" i="12" s="1"/>
  <c r="B49" i="12"/>
  <c r="M48" i="12"/>
  <c r="L48" i="12"/>
  <c r="M47" i="12"/>
  <c r="L47" i="12"/>
  <c r="M46" i="12"/>
  <c r="L46" i="12"/>
  <c r="M45" i="12"/>
  <c r="L45" i="12"/>
  <c r="K44" i="12"/>
  <c r="J44" i="12"/>
  <c r="I44" i="12"/>
  <c r="H44" i="12"/>
  <c r="G44" i="12"/>
  <c r="F44" i="12"/>
  <c r="E44" i="12"/>
  <c r="D44" i="12"/>
  <c r="C44" i="12"/>
  <c r="B44" i="12"/>
  <c r="G58" i="11"/>
  <c r="F58" i="11"/>
  <c r="G57" i="11"/>
  <c r="F57" i="11"/>
  <c r="G56" i="11"/>
  <c r="F56" i="11"/>
  <c r="G55" i="11"/>
  <c r="F55" i="11"/>
  <c r="F54" i="11" s="1"/>
  <c r="G54" i="11"/>
  <c r="E54" i="11"/>
  <c r="D54" i="11"/>
  <c r="C54" i="11"/>
  <c r="B54" i="11"/>
  <c r="G53" i="11"/>
  <c r="F53" i="11"/>
  <c r="G52" i="11"/>
  <c r="F52" i="11"/>
  <c r="G51" i="11"/>
  <c r="F51" i="11"/>
  <c r="G50" i="11"/>
  <c r="G49" i="11" s="1"/>
  <c r="F50" i="11"/>
  <c r="E49" i="11"/>
  <c r="D49" i="11"/>
  <c r="C49" i="11"/>
  <c r="B49" i="11"/>
  <c r="G48" i="11"/>
  <c r="F48" i="11"/>
  <c r="G47" i="11"/>
  <c r="F47" i="11"/>
  <c r="G46" i="11"/>
  <c r="F46" i="11"/>
  <c r="G45" i="11"/>
  <c r="G44" i="11" s="1"/>
  <c r="F45" i="11"/>
  <c r="E44" i="11"/>
  <c r="D44" i="11"/>
  <c r="C44" i="11"/>
  <c r="B44" i="11"/>
  <c r="F44" i="11" l="1"/>
  <c r="F49" i="11"/>
  <c r="L49" i="12"/>
  <c r="L44" i="12"/>
  <c r="L54" i="12"/>
  <c r="M44" i="12"/>
  <c r="M54" i="12"/>
  <c r="B5" i="38" l="1"/>
  <c r="C6" i="38"/>
  <c r="C5" i="38" s="1"/>
  <c r="B6" i="38"/>
  <c r="D65" i="26" l="1"/>
  <c r="E65" i="26"/>
  <c r="F65" i="26"/>
  <c r="G65" i="26"/>
  <c r="H65" i="26"/>
  <c r="C65" i="26"/>
  <c r="N65" i="27"/>
  <c r="M65" i="27"/>
  <c r="L65" i="27"/>
  <c r="K65" i="27"/>
  <c r="J65" i="27"/>
  <c r="I65" i="27"/>
  <c r="O6" i="27" l="1"/>
  <c r="P6" i="27"/>
  <c r="Q6" i="27"/>
  <c r="R6" i="27"/>
  <c r="S6" i="27"/>
  <c r="T6" i="27"/>
  <c r="O7" i="27"/>
  <c r="P7" i="27"/>
  <c r="Q7" i="27"/>
  <c r="R7" i="27"/>
  <c r="S7" i="27"/>
  <c r="T7" i="27"/>
  <c r="O8" i="27"/>
  <c r="P8" i="27"/>
  <c r="Q8" i="27"/>
  <c r="R8" i="27"/>
  <c r="S8" i="27"/>
  <c r="T8" i="27"/>
  <c r="O9" i="27"/>
  <c r="P9" i="27"/>
  <c r="Q9" i="27"/>
  <c r="R9" i="27"/>
  <c r="S9" i="27"/>
  <c r="T9" i="27"/>
  <c r="O10" i="27"/>
  <c r="P10" i="27"/>
  <c r="Q10" i="27"/>
  <c r="R10" i="27"/>
  <c r="S10" i="27"/>
  <c r="T10" i="27"/>
  <c r="O11" i="27"/>
  <c r="P11" i="27"/>
  <c r="Q11" i="27"/>
  <c r="R11" i="27"/>
  <c r="S11" i="27"/>
  <c r="T11" i="27"/>
  <c r="O12" i="27"/>
  <c r="P12" i="27"/>
  <c r="Q12" i="27"/>
  <c r="R12" i="27"/>
  <c r="S12" i="27"/>
  <c r="T12" i="27"/>
  <c r="O13" i="27"/>
  <c r="P13" i="27"/>
  <c r="Q13" i="27"/>
  <c r="R13" i="27"/>
  <c r="S13" i="27"/>
  <c r="T13" i="27"/>
  <c r="O14" i="27"/>
  <c r="P14" i="27"/>
  <c r="Q14" i="27"/>
  <c r="R14" i="27"/>
  <c r="S14" i="27"/>
  <c r="T14" i="27"/>
  <c r="O15" i="27"/>
  <c r="P15" i="27"/>
  <c r="Q15" i="27"/>
  <c r="R15" i="27"/>
  <c r="S15" i="27"/>
  <c r="T15" i="27"/>
  <c r="O16" i="27"/>
  <c r="P16" i="27"/>
  <c r="Q16" i="27"/>
  <c r="R16" i="27"/>
  <c r="S16" i="27"/>
  <c r="T16" i="27"/>
  <c r="O17" i="27"/>
  <c r="P17" i="27"/>
  <c r="Q17" i="27"/>
  <c r="R17" i="27"/>
  <c r="S17" i="27"/>
  <c r="T17" i="27"/>
  <c r="O18" i="27"/>
  <c r="P18" i="27"/>
  <c r="Q18" i="27"/>
  <c r="R18" i="27"/>
  <c r="S18" i="27"/>
  <c r="T18" i="27"/>
  <c r="O19" i="27"/>
  <c r="P19" i="27"/>
  <c r="Q19" i="27"/>
  <c r="R19" i="27"/>
  <c r="S19" i="27"/>
  <c r="T19" i="27"/>
  <c r="O20" i="27"/>
  <c r="P20" i="27"/>
  <c r="Q20" i="27"/>
  <c r="R20" i="27"/>
  <c r="S20" i="27"/>
  <c r="T20" i="27"/>
  <c r="O21" i="27"/>
  <c r="P21" i="27"/>
  <c r="Q21" i="27"/>
  <c r="R21" i="27"/>
  <c r="S21" i="27"/>
  <c r="T21" i="27"/>
  <c r="O22" i="27"/>
  <c r="P22" i="27"/>
  <c r="Q22" i="27"/>
  <c r="R22" i="27"/>
  <c r="S22" i="27"/>
  <c r="T22" i="27"/>
  <c r="O23" i="27"/>
  <c r="P23" i="27"/>
  <c r="Q23" i="27"/>
  <c r="R23" i="27"/>
  <c r="S23" i="27"/>
  <c r="T23" i="27"/>
  <c r="O24" i="27"/>
  <c r="P24" i="27"/>
  <c r="Q24" i="27"/>
  <c r="R24" i="27"/>
  <c r="S24" i="27"/>
  <c r="T24" i="27"/>
  <c r="O25" i="27"/>
  <c r="P25" i="27"/>
  <c r="Q25" i="27"/>
  <c r="R25" i="27"/>
  <c r="S25" i="27"/>
  <c r="T25" i="27"/>
  <c r="O26" i="27"/>
  <c r="P26" i="27"/>
  <c r="Q26" i="27"/>
  <c r="R26" i="27"/>
  <c r="S26" i="27"/>
  <c r="T26" i="27"/>
  <c r="O27" i="27"/>
  <c r="P27" i="27"/>
  <c r="Q27" i="27"/>
  <c r="R27" i="27"/>
  <c r="S27" i="27"/>
  <c r="T27" i="27"/>
  <c r="O28" i="27"/>
  <c r="P28" i="27"/>
  <c r="Q28" i="27"/>
  <c r="R28" i="27"/>
  <c r="S28" i="27"/>
  <c r="T28" i="27"/>
  <c r="O29" i="27"/>
  <c r="P29" i="27"/>
  <c r="Q29" i="27"/>
  <c r="R29" i="27"/>
  <c r="S29" i="27"/>
  <c r="T29" i="27"/>
  <c r="O30" i="27"/>
  <c r="P30" i="27"/>
  <c r="Q30" i="27"/>
  <c r="R30" i="27"/>
  <c r="S30" i="27"/>
  <c r="T30" i="27"/>
  <c r="O31" i="27"/>
  <c r="P31" i="27"/>
  <c r="Q31" i="27"/>
  <c r="R31" i="27"/>
  <c r="S31" i="27"/>
  <c r="T31" i="27"/>
  <c r="O32" i="27"/>
  <c r="P32" i="27"/>
  <c r="Q32" i="27"/>
  <c r="R32" i="27"/>
  <c r="S32" i="27"/>
  <c r="T32" i="27"/>
  <c r="O33" i="27"/>
  <c r="P33" i="27"/>
  <c r="Q33" i="27"/>
  <c r="R33" i="27"/>
  <c r="S33" i="27"/>
  <c r="T33" i="27"/>
  <c r="O34" i="27"/>
  <c r="P34" i="27"/>
  <c r="Q34" i="27"/>
  <c r="R34" i="27"/>
  <c r="S34" i="27"/>
  <c r="T34" i="27"/>
  <c r="O35" i="27"/>
  <c r="P35" i="27"/>
  <c r="Q35" i="27"/>
  <c r="R35" i="27"/>
  <c r="S35" i="27"/>
  <c r="T35" i="27"/>
  <c r="O36" i="27"/>
  <c r="P36" i="27"/>
  <c r="Q36" i="27"/>
  <c r="R36" i="27"/>
  <c r="S36" i="27"/>
  <c r="T36" i="27"/>
  <c r="O37" i="27"/>
  <c r="P37" i="27"/>
  <c r="Q37" i="27"/>
  <c r="R37" i="27"/>
  <c r="S37" i="27"/>
  <c r="T37" i="27"/>
  <c r="O38" i="27"/>
  <c r="P38" i="27"/>
  <c r="Q38" i="27"/>
  <c r="R38" i="27"/>
  <c r="S38" i="27"/>
  <c r="T38" i="27"/>
  <c r="O39" i="27"/>
  <c r="P39" i="27"/>
  <c r="Q39" i="27"/>
  <c r="R39" i="27"/>
  <c r="S39" i="27"/>
  <c r="T39" i="27"/>
  <c r="O40" i="27"/>
  <c r="P40" i="27"/>
  <c r="Q40" i="27"/>
  <c r="R40" i="27"/>
  <c r="S40" i="27"/>
  <c r="T40" i="27"/>
  <c r="O41" i="27"/>
  <c r="P41" i="27"/>
  <c r="Q41" i="27"/>
  <c r="R41" i="27"/>
  <c r="S41" i="27"/>
  <c r="T41" i="27"/>
  <c r="O42" i="27"/>
  <c r="P42" i="27"/>
  <c r="Q42" i="27"/>
  <c r="R42" i="27"/>
  <c r="S42" i="27"/>
  <c r="T42" i="27"/>
  <c r="O43" i="27"/>
  <c r="P43" i="27"/>
  <c r="Q43" i="27"/>
  <c r="R43" i="27"/>
  <c r="S43" i="27"/>
  <c r="T43" i="27"/>
  <c r="O44" i="27"/>
  <c r="P44" i="27"/>
  <c r="Q44" i="27"/>
  <c r="R44" i="27"/>
  <c r="S44" i="27"/>
  <c r="T44" i="27"/>
  <c r="O45" i="27"/>
  <c r="P45" i="27"/>
  <c r="Q45" i="27"/>
  <c r="R45" i="27"/>
  <c r="S45" i="27"/>
  <c r="T45" i="27"/>
  <c r="O46" i="27"/>
  <c r="P46" i="27"/>
  <c r="Q46" i="27"/>
  <c r="R46" i="27"/>
  <c r="S46" i="27"/>
  <c r="T46" i="27"/>
  <c r="O47" i="27"/>
  <c r="P47" i="27"/>
  <c r="Q47" i="27"/>
  <c r="R47" i="27"/>
  <c r="S47" i="27"/>
  <c r="T47" i="27"/>
  <c r="O48" i="27"/>
  <c r="P48" i="27"/>
  <c r="Q48" i="27"/>
  <c r="R48" i="27"/>
  <c r="S48" i="27"/>
  <c r="T48" i="27"/>
  <c r="O49" i="27"/>
  <c r="P49" i="27"/>
  <c r="Q49" i="27"/>
  <c r="R49" i="27"/>
  <c r="S49" i="27"/>
  <c r="T49" i="27"/>
  <c r="O50" i="27"/>
  <c r="P50" i="27"/>
  <c r="Q50" i="27"/>
  <c r="R50" i="27"/>
  <c r="S50" i="27"/>
  <c r="T50" i="27"/>
  <c r="O51" i="27"/>
  <c r="P51" i="27"/>
  <c r="Q51" i="27"/>
  <c r="R51" i="27"/>
  <c r="S51" i="27"/>
  <c r="T51" i="27"/>
  <c r="O52" i="27"/>
  <c r="P52" i="27"/>
  <c r="Q52" i="27"/>
  <c r="R52" i="27"/>
  <c r="S52" i="27"/>
  <c r="T52" i="27"/>
  <c r="O53" i="27"/>
  <c r="P53" i="27"/>
  <c r="Q53" i="27"/>
  <c r="R53" i="27"/>
  <c r="S53" i="27"/>
  <c r="T53" i="27"/>
  <c r="O54" i="27"/>
  <c r="P54" i="27"/>
  <c r="Q54" i="27"/>
  <c r="R54" i="27"/>
  <c r="S54" i="27"/>
  <c r="T54" i="27"/>
  <c r="O55" i="27"/>
  <c r="P55" i="27"/>
  <c r="Q55" i="27"/>
  <c r="R55" i="27"/>
  <c r="S55" i="27"/>
  <c r="T55" i="27"/>
  <c r="O56" i="27"/>
  <c r="P56" i="27"/>
  <c r="Q56" i="27"/>
  <c r="R56" i="27"/>
  <c r="S56" i="27"/>
  <c r="T56" i="27"/>
  <c r="O57" i="27"/>
  <c r="P57" i="27"/>
  <c r="Q57" i="27"/>
  <c r="R57" i="27"/>
  <c r="S57" i="27"/>
  <c r="T57" i="27"/>
  <c r="O58" i="27"/>
  <c r="P58" i="27"/>
  <c r="Q58" i="27"/>
  <c r="R58" i="27"/>
  <c r="S58" i="27"/>
  <c r="T58" i="27"/>
  <c r="O59" i="27"/>
  <c r="P59" i="27"/>
  <c r="Q59" i="27"/>
  <c r="R59" i="27"/>
  <c r="S59" i="27"/>
  <c r="T59" i="27"/>
  <c r="O60" i="27"/>
  <c r="P60" i="27"/>
  <c r="Q60" i="27"/>
  <c r="R60" i="27"/>
  <c r="S60" i="27"/>
  <c r="T60" i="27"/>
  <c r="O61" i="27"/>
  <c r="P61" i="27"/>
  <c r="Q61" i="27"/>
  <c r="R61" i="27"/>
  <c r="S61" i="27"/>
  <c r="T61" i="27"/>
  <c r="O62" i="27"/>
  <c r="P62" i="27"/>
  <c r="Q62" i="27"/>
  <c r="R62" i="27"/>
  <c r="S62" i="27"/>
  <c r="T62" i="27"/>
  <c r="O63" i="27"/>
  <c r="P63" i="27"/>
  <c r="Q63" i="27"/>
  <c r="R63" i="27"/>
  <c r="S63" i="27"/>
  <c r="T63" i="27"/>
  <c r="O64" i="27"/>
  <c r="P64" i="27"/>
  <c r="Q64" i="27"/>
  <c r="R64" i="27"/>
  <c r="S64" i="27"/>
  <c r="T64" i="27"/>
  <c r="O65" i="27"/>
  <c r="P65" i="27"/>
  <c r="Q65" i="27"/>
  <c r="R65" i="27"/>
  <c r="S65" i="27"/>
  <c r="T65" i="27"/>
  <c r="P5" i="27"/>
  <c r="Q5" i="27"/>
  <c r="R5" i="27"/>
  <c r="S5" i="27"/>
  <c r="T5" i="27"/>
  <c r="O5" i="27"/>
  <c r="M42" i="12" l="1"/>
  <c r="L42" i="12"/>
  <c r="M41" i="12"/>
  <c r="L41" i="12"/>
  <c r="M40" i="12"/>
  <c r="L40" i="12"/>
  <c r="M39" i="12"/>
  <c r="L39" i="12"/>
  <c r="K38" i="12"/>
  <c r="J38" i="12"/>
  <c r="I38" i="12"/>
  <c r="H38" i="12"/>
  <c r="G38" i="12"/>
  <c r="F38" i="12"/>
  <c r="E38" i="12"/>
  <c r="D38" i="12"/>
  <c r="C38" i="12"/>
  <c r="B38" i="12"/>
  <c r="M37" i="12"/>
  <c r="L37" i="12"/>
  <c r="M36" i="12"/>
  <c r="L36" i="12"/>
  <c r="M35" i="12"/>
  <c r="L35" i="12"/>
  <c r="M34" i="12"/>
  <c r="L34" i="12"/>
  <c r="K33" i="12"/>
  <c r="J33" i="12"/>
  <c r="I33" i="12"/>
  <c r="H33" i="12"/>
  <c r="G33" i="12"/>
  <c r="F33" i="12"/>
  <c r="E33" i="12"/>
  <c r="M33" i="12" s="1"/>
  <c r="D33" i="12"/>
  <c r="C33" i="12"/>
  <c r="B33" i="12"/>
  <c r="M32" i="12"/>
  <c r="L32" i="12"/>
  <c r="M31" i="12"/>
  <c r="L31" i="12"/>
  <c r="M30" i="12"/>
  <c r="L30" i="12"/>
  <c r="M29" i="12"/>
  <c r="L29" i="12"/>
  <c r="K28" i="12"/>
  <c r="J28" i="12"/>
  <c r="I28" i="12"/>
  <c r="H28" i="12"/>
  <c r="G28" i="12"/>
  <c r="F28" i="12"/>
  <c r="E28" i="12"/>
  <c r="D28" i="12"/>
  <c r="C28" i="12"/>
  <c r="B28" i="12"/>
  <c r="G42" i="11"/>
  <c r="F42" i="11"/>
  <c r="G41" i="11"/>
  <c r="F41" i="11"/>
  <c r="G40" i="11"/>
  <c r="F40" i="11"/>
  <c r="F38" i="11" s="1"/>
  <c r="G39" i="11"/>
  <c r="F39" i="11"/>
  <c r="E38" i="11"/>
  <c r="D38" i="11"/>
  <c r="C38" i="11"/>
  <c r="B38" i="11"/>
  <c r="G37" i="11"/>
  <c r="F37" i="11"/>
  <c r="G36" i="11"/>
  <c r="F36" i="11"/>
  <c r="G35" i="11"/>
  <c r="F35" i="11"/>
  <c r="G34" i="11"/>
  <c r="F34" i="11"/>
  <c r="E33" i="11"/>
  <c r="D33" i="11"/>
  <c r="C33" i="11"/>
  <c r="B33" i="11"/>
  <c r="G32" i="11"/>
  <c r="F32" i="11"/>
  <c r="G31" i="11"/>
  <c r="F31" i="11"/>
  <c r="G30" i="11"/>
  <c r="F30" i="11"/>
  <c r="F28" i="11" s="1"/>
  <c r="G29" i="11"/>
  <c r="G28" i="11" s="1"/>
  <c r="F29" i="11"/>
  <c r="E28" i="11"/>
  <c r="D28" i="11"/>
  <c r="C28" i="11"/>
  <c r="B28" i="11"/>
  <c r="M26" i="12"/>
  <c r="L26" i="12"/>
  <c r="M25" i="12"/>
  <c r="L25" i="12"/>
  <c r="M24" i="12"/>
  <c r="L24" i="12"/>
  <c r="M23" i="12"/>
  <c r="L23" i="12"/>
  <c r="K22" i="12"/>
  <c r="J22" i="12"/>
  <c r="I22" i="12"/>
  <c r="H22" i="12"/>
  <c r="G22" i="12"/>
  <c r="F22" i="12"/>
  <c r="E22" i="12"/>
  <c r="D22" i="12"/>
  <c r="C22" i="12"/>
  <c r="B22" i="12"/>
  <c r="M21" i="12"/>
  <c r="L21" i="12"/>
  <c r="M20" i="12"/>
  <c r="L20" i="12"/>
  <c r="M19" i="12"/>
  <c r="L19" i="12"/>
  <c r="M18" i="12"/>
  <c r="L18" i="12"/>
  <c r="K17" i="12"/>
  <c r="J17" i="12"/>
  <c r="I17" i="12"/>
  <c r="H17" i="12"/>
  <c r="G17" i="12"/>
  <c r="F17" i="12"/>
  <c r="E17" i="12"/>
  <c r="D17" i="12"/>
  <c r="C17" i="12"/>
  <c r="B17" i="12"/>
  <c r="G26" i="11"/>
  <c r="F26" i="11"/>
  <c r="G25" i="11"/>
  <c r="F25" i="11"/>
  <c r="G24" i="11"/>
  <c r="F24" i="11"/>
  <c r="G23" i="11"/>
  <c r="F23" i="11"/>
  <c r="G22" i="11"/>
  <c r="E22" i="11"/>
  <c r="D22" i="11"/>
  <c r="C22" i="11"/>
  <c r="B22" i="11"/>
  <c r="G17" i="11"/>
  <c r="F17" i="11"/>
  <c r="E17" i="11"/>
  <c r="D17" i="11"/>
  <c r="C17" i="11"/>
  <c r="B17" i="11"/>
  <c r="N64" i="26"/>
  <c r="M64" i="26"/>
  <c r="L64" i="26"/>
  <c r="K64" i="26"/>
  <c r="J64" i="26"/>
  <c r="N63" i="26"/>
  <c r="V63" i="26" s="1"/>
  <c r="M63" i="26"/>
  <c r="U63" i="26" s="1"/>
  <c r="L63" i="26"/>
  <c r="T63" i="26" s="1"/>
  <c r="K63" i="26"/>
  <c r="S63" i="26" s="1"/>
  <c r="J63" i="26"/>
  <c r="R63" i="26" s="1"/>
  <c r="N62" i="26"/>
  <c r="M62" i="26"/>
  <c r="L62" i="26"/>
  <c r="K62" i="26"/>
  <c r="S62" i="26" s="1"/>
  <c r="J62" i="26"/>
  <c r="R62" i="26" s="1"/>
  <c r="N61" i="26"/>
  <c r="V61" i="26" s="1"/>
  <c r="M61" i="26"/>
  <c r="U61" i="26" s="1"/>
  <c r="L61" i="26"/>
  <c r="T61" i="26" s="1"/>
  <c r="K61" i="26"/>
  <c r="S61" i="26" s="1"/>
  <c r="J61" i="26"/>
  <c r="R61" i="26" s="1"/>
  <c r="N60" i="26"/>
  <c r="V60" i="26" s="1"/>
  <c r="M60" i="26"/>
  <c r="U60" i="26" s="1"/>
  <c r="L60" i="26"/>
  <c r="T60" i="26" s="1"/>
  <c r="K60" i="26"/>
  <c r="S60" i="26" s="1"/>
  <c r="J60" i="26"/>
  <c r="R60" i="26" s="1"/>
  <c r="N59" i="26"/>
  <c r="V59" i="26" s="1"/>
  <c r="M59" i="26"/>
  <c r="U59" i="26" s="1"/>
  <c r="L59" i="26"/>
  <c r="T59" i="26" s="1"/>
  <c r="K59" i="26"/>
  <c r="S59" i="26" s="1"/>
  <c r="J59" i="26"/>
  <c r="R59" i="26" s="1"/>
  <c r="N58" i="26"/>
  <c r="V58" i="26" s="1"/>
  <c r="M58" i="26"/>
  <c r="U58" i="26" s="1"/>
  <c r="L58" i="26"/>
  <c r="T58" i="26" s="1"/>
  <c r="K58" i="26"/>
  <c r="S58" i="26" s="1"/>
  <c r="J58" i="26"/>
  <c r="R58" i="26" s="1"/>
  <c r="N57" i="26"/>
  <c r="V57" i="26" s="1"/>
  <c r="M57" i="26"/>
  <c r="U57" i="26" s="1"/>
  <c r="L57" i="26"/>
  <c r="T57" i="26" s="1"/>
  <c r="K57" i="26"/>
  <c r="S57" i="26" s="1"/>
  <c r="J57" i="26"/>
  <c r="R57" i="26" s="1"/>
  <c r="N56" i="26"/>
  <c r="V56" i="26" s="1"/>
  <c r="M56" i="26"/>
  <c r="U56" i="26" s="1"/>
  <c r="L56" i="26"/>
  <c r="T56" i="26" s="1"/>
  <c r="K56" i="26"/>
  <c r="S56" i="26" s="1"/>
  <c r="J56" i="26"/>
  <c r="R56" i="26" s="1"/>
  <c r="N55" i="26"/>
  <c r="V55" i="26" s="1"/>
  <c r="M55" i="26"/>
  <c r="U55" i="26" s="1"/>
  <c r="L55" i="26"/>
  <c r="T55" i="26" s="1"/>
  <c r="K55" i="26"/>
  <c r="S55" i="26" s="1"/>
  <c r="J55" i="26"/>
  <c r="R55" i="26" s="1"/>
  <c r="N54" i="26"/>
  <c r="V54" i="26" s="1"/>
  <c r="M54" i="26"/>
  <c r="U54" i="26" s="1"/>
  <c r="L54" i="26"/>
  <c r="T54" i="26" s="1"/>
  <c r="K54" i="26"/>
  <c r="S54" i="26" s="1"/>
  <c r="J54" i="26"/>
  <c r="R54" i="26" s="1"/>
  <c r="N53" i="26"/>
  <c r="V53" i="26" s="1"/>
  <c r="M53" i="26"/>
  <c r="U53" i="26" s="1"/>
  <c r="L53" i="26"/>
  <c r="T53" i="26" s="1"/>
  <c r="K53" i="26"/>
  <c r="S53" i="26" s="1"/>
  <c r="J53" i="26"/>
  <c r="R53" i="26" s="1"/>
  <c r="N52" i="26"/>
  <c r="V52" i="26" s="1"/>
  <c r="M52" i="26"/>
  <c r="U52" i="26" s="1"/>
  <c r="L52" i="26"/>
  <c r="T52" i="26" s="1"/>
  <c r="K52" i="26"/>
  <c r="S52" i="26" s="1"/>
  <c r="J52" i="26"/>
  <c r="R52" i="26" s="1"/>
  <c r="N51" i="26"/>
  <c r="V51" i="26" s="1"/>
  <c r="M51" i="26"/>
  <c r="U51" i="26" s="1"/>
  <c r="L51" i="26"/>
  <c r="T51" i="26" s="1"/>
  <c r="K51" i="26"/>
  <c r="S51" i="26" s="1"/>
  <c r="J51" i="26"/>
  <c r="R51" i="26" s="1"/>
  <c r="N50" i="26"/>
  <c r="V50" i="26" s="1"/>
  <c r="M50" i="26"/>
  <c r="U50" i="26" s="1"/>
  <c r="L50" i="26"/>
  <c r="T50" i="26" s="1"/>
  <c r="K50" i="26"/>
  <c r="S50" i="26" s="1"/>
  <c r="J50" i="26"/>
  <c r="R50" i="26" s="1"/>
  <c r="N49" i="26"/>
  <c r="V49" i="26" s="1"/>
  <c r="M49" i="26"/>
  <c r="U49" i="26" s="1"/>
  <c r="L49" i="26"/>
  <c r="T49" i="26" s="1"/>
  <c r="K49" i="26"/>
  <c r="J49" i="26"/>
  <c r="R49" i="26" s="1"/>
  <c r="N48" i="26"/>
  <c r="V48" i="26" s="1"/>
  <c r="M48" i="26"/>
  <c r="U48" i="26" s="1"/>
  <c r="L48" i="26"/>
  <c r="T48" i="26" s="1"/>
  <c r="K48" i="26"/>
  <c r="S48" i="26" s="1"/>
  <c r="J48" i="26"/>
  <c r="R48" i="26" s="1"/>
  <c r="N47" i="26"/>
  <c r="V47" i="26" s="1"/>
  <c r="M47" i="26"/>
  <c r="U47" i="26" s="1"/>
  <c r="L47" i="26"/>
  <c r="T47" i="26" s="1"/>
  <c r="K47" i="26"/>
  <c r="S47" i="26" s="1"/>
  <c r="J47" i="26"/>
  <c r="R47" i="26" s="1"/>
  <c r="N46" i="26"/>
  <c r="V46" i="26" s="1"/>
  <c r="M46" i="26"/>
  <c r="U46" i="26" s="1"/>
  <c r="L46" i="26"/>
  <c r="T46" i="26" s="1"/>
  <c r="K46" i="26"/>
  <c r="S46" i="26" s="1"/>
  <c r="J46" i="26"/>
  <c r="R46" i="26" s="1"/>
  <c r="N45" i="26"/>
  <c r="V45" i="26" s="1"/>
  <c r="M45" i="26"/>
  <c r="U45" i="26" s="1"/>
  <c r="L45" i="26"/>
  <c r="T45" i="26" s="1"/>
  <c r="K45" i="26"/>
  <c r="S45" i="26" s="1"/>
  <c r="J45" i="26"/>
  <c r="R45" i="26" s="1"/>
  <c r="N44" i="26"/>
  <c r="V44" i="26" s="1"/>
  <c r="M44" i="26"/>
  <c r="U44" i="26" s="1"/>
  <c r="L44" i="26"/>
  <c r="T44" i="26" s="1"/>
  <c r="K44" i="26"/>
  <c r="S44" i="26" s="1"/>
  <c r="J44" i="26"/>
  <c r="R44" i="26" s="1"/>
  <c r="N43" i="26"/>
  <c r="V43" i="26" s="1"/>
  <c r="M43" i="26"/>
  <c r="U43" i="26" s="1"/>
  <c r="L43" i="26"/>
  <c r="T43" i="26" s="1"/>
  <c r="K43" i="26"/>
  <c r="S43" i="26" s="1"/>
  <c r="J43" i="26"/>
  <c r="R43" i="26" s="1"/>
  <c r="N42" i="26"/>
  <c r="V42" i="26" s="1"/>
  <c r="M42" i="26"/>
  <c r="U42" i="26" s="1"/>
  <c r="L42" i="26"/>
  <c r="T42" i="26" s="1"/>
  <c r="K42" i="26"/>
  <c r="S42" i="26" s="1"/>
  <c r="J42" i="26"/>
  <c r="R42" i="26" s="1"/>
  <c r="N41" i="26"/>
  <c r="V41" i="26" s="1"/>
  <c r="M41" i="26"/>
  <c r="U41" i="26" s="1"/>
  <c r="L41" i="26"/>
  <c r="T41" i="26" s="1"/>
  <c r="K41" i="26"/>
  <c r="S41" i="26" s="1"/>
  <c r="J41" i="26"/>
  <c r="R41" i="26" s="1"/>
  <c r="N40" i="26"/>
  <c r="V40" i="26" s="1"/>
  <c r="M40" i="26"/>
  <c r="U40" i="26" s="1"/>
  <c r="L40" i="26"/>
  <c r="T40" i="26" s="1"/>
  <c r="K40" i="26"/>
  <c r="S40" i="26" s="1"/>
  <c r="J40" i="26"/>
  <c r="R40" i="26" s="1"/>
  <c r="N39" i="26"/>
  <c r="V39" i="26" s="1"/>
  <c r="M39" i="26"/>
  <c r="U39" i="26" s="1"/>
  <c r="L39" i="26"/>
  <c r="T39" i="26" s="1"/>
  <c r="K39" i="26"/>
  <c r="S39" i="26" s="1"/>
  <c r="J39" i="26"/>
  <c r="R39" i="26" s="1"/>
  <c r="N38" i="26"/>
  <c r="V38" i="26" s="1"/>
  <c r="M38" i="26"/>
  <c r="U38" i="26" s="1"/>
  <c r="L38" i="26"/>
  <c r="T38" i="26" s="1"/>
  <c r="K38" i="26"/>
  <c r="S38" i="26" s="1"/>
  <c r="J38" i="26"/>
  <c r="R38" i="26" s="1"/>
  <c r="N37" i="26"/>
  <c r="V37" i="26" s="1"/>
  <c r="M37" i="26"/>
  <c r="U37" i="26" s="1"/>
  <c r="L37" i="26"/>
  <c r="T37" i="26" s="1"/>
  <c r="K37" i="26"/>
  <c r="S37" i="26" s="1"/>
  <c r="J37" i="26"/>
  <c r="R37" i="26" s="1"/>
  <c r="N36" i="26"/>
  <c r="V36" i="26" s="1"/>
  <c r="M36" i="26"/>
  <c r="U36" i="26" s="1"/>
  <c r="L36" i="26"/>
  <c r="T36" i="26" s="1"/>
  <c r="K36" i="26"/>
  <c r="S36" i="26" s="1"/>
  <c r="J36" i="26"/>
  <c r="R36" i="26" s="1"/>
  <c r="N35" i="26"/>
  <c r="V35" i="26" s="1"/>
  <c r="M35" i="26"/>
  <c r="U35" i="26" s="1"/>
  <c r="L35" i="26"/>
  <c r="T35" i="26" s="1"/>
  <c r="K35" i="26"/>
  <c r="S35" i="26" s="1"/>
  <c r="J35" i="26"/>
  <c r="R35" i="26" s="1"/>
  <c r="N34" i="26"/>
  <c r="V34" i="26" s="1"/>
  <c r="M34" i="26"/>
  <c r="U34" i="26" s="1"/>
  <c r="L34" i="26"/>
  <c r="T34" i="26" s="1"/>
  <c r="K34" i="26"/>
  <c r="S34" i="26" s="1"/>
  <c r="J34" i="26"/>
  <c r="R34" i="26" s="1"/>
  <c r="N33" i="26"/>
  <c r="V33" i="26" s="1"/>
  <c r="M33" i="26"/>
  <c r="U33" i="26" s="1"/>
  <c r="L33" i="26"/>
  <c r="T33" i="26" s="1"/>
  <c r="K33" i="26"/>
  <c r="S33" i="26" s="1"/>
  <c r="J33" i="26"/>
  <c r="R33" i="26" s="1"/>
  <c r="N32" i="26"/>
  <c r="V32" i="26" s="1"/>
  <c r="M32" i="26"/>
  <c r="U32" i="26" s="1"/>
  <c r="L32" i="26"/>
  <c r="T32" i="26" s="1"/>
  <c r="K32" i="26"/>
  <c r="S32" i="26" s="1"/>
  <c r="J32" i="26"/>
  <c r="R32" i="26" s="1"/>
  <c r="N31" i="26"/>
  <c r="V31" i="26" s="1"/>
  <c r="M31" i="26"/>
  <c r="U31" i="26" s="1"/>
  <c r="L31" i="26"/>
  <c r="T31" i="26" s="1"/>
  <c r="K31" i="26"/>
  <c r="S31" i="26" s="1"/>
  <c r="J31" i="26"/>
  <c r="R31" i="26" s="1"/>
  <c r="N30" i="26"/>
  <c r="V30" i="26" s="1"/>
  <c r="M30" i="26"/>
  <c r="U30" i="26" s="1"/>
  <c r="L30" i="26"/>
  <c r="T30" i="26" s="1"/>
  <c r="K30" i="26"/>
  <c r="S30" i="26" s="1"/>
  <c r="J30" i="26"/>
  <c r="R30" i="26" s="1"/>
  <c r="N29" i="26"/>
  <c r="V29" i="26" s="1"/>
  <c r="M29" i="26"/>
  <c r="U29" i="26" s="1"/>
  <c r="L29" i="26"/>
  <c r="T29" i="26" s="1"/>
  <c r="K29" i="26"/>
  <c r="S29" i="26" s="1"/>
  <c r="J29" i="26"/>
  <c r="R29" i="26" s="1"/>
  <c r="N28" i="26"/>
  <c r="V28" i="26" s="1"/>
  <c r="M28" i="26"/>
  <c r="U28" i="26" s="1"/>
  <c r="L28" i="26"/>
  <c r="T28" i="26" s="1"/>
  <c r="K28" i="26"/>
  <c r="S28" i="26" s="1"/>
  <c r="J28" i="26"/>
  <c r="R28" i="26" s="1"/>
  <c r="N27" i="26"/>
  <c r="V27" i="26" s="1"/>
  <c r="M27" i="26"/>
  <c r="U27" i="26" s="1"/>
  <c r="L27" i="26"/>
  <c r="T27" i="26" s="1"/>
  <c r="K27" i="26"/>
  <c r="S27" i="26" s="1"/>
  <c r="J27" i="26"/>
  <c r="R27" i="26" s="1"/>
  <c r="N26" i="26"/>
  <c r="V26" i="26" s="1"/>
  <c r="M26" i="26"/>
  <c r="U26" i="26" s="1"/>
  <c r="L26" i="26"/>
  <c r="T26" i="26" s="1"/>
  <c r="K26" i="26"/>
  <c r="S26" i="26" s="1"/>
  <c r="J26" i="26"/>
  <c r="R26" i="26" s="1"/>
  <c r="N25" i="26"/>
  <c r="V25" i="26" s="1"/>
  <c r="M25" i="26"/>
  <c r="U25" i="26" s="1"/>
  <c r="L25" i="26"/>
  <c r="T25" i="26" s="1"/>
  <c r="K25" i="26"/>
  <c r="S25" i="26" s="1"/>
  <c r="J25" i="26"/>
  <c r="R25" i="26" s="1"/>
  <c r="N24" i="26"/>
  <c r="V24" i="26" s="1"/>
  <c r="M24" i="26"/>
  <c r="U24" i="26" s="1"/>
  <c r="L24" i="26"/>
  <c r="T24" i="26" s="1"/>
  <c r="K24" i="26"/>
  <c r="S24" i="26" s="1"/>
  <c r="J24" i="26"/>
  <c r="R24" i="26" s="1"/>
  <c r="N23" i="26"/>
  <c r="V23" i="26" s="1"/>
  <c r="M23" i="26"/>
  <c r="U23" i="26" s="1"/>
  <c r="L23" i="26"/>
  <c r="T23" i="26" s="1"/>
  <c r="K23" i="26"/>
  <c r="S23" i="26" s="1"/>
  <c r="J23" i="26"/>
  <c r="R23" i="26" s="1"/>
  <c r="N22" i="26"/>
  <c r="V22" i="26" s="1"/>
  <c r="M22" i="26"/>
  <c r="U22" i="26" s="1"/>
  <c r="L22" i="26"/>
  <c r="T22" i="26" s="1"/>
  <c r="K22" i="26"/>
  <c r="S22" i="26" s="1"/>
  <c r="J22" i="26"/>
  <c r="R22" i="26" s="1"/>
  <c r="N21" i="26"/>
  <c r="V21" i="26" s="1"/>
  <c r="M21" i="26"/>
  <c r="U21" i="26" s="1"/>
  <c r="L21" i="26"/>
  <c r="T21" i="26" s="1"/>
  <c r="K21" i="26"/>
  <c r="S21" i="26" s="1"/>
  <c r="J21" i="26"/>
  <c r="R21" i="26" s="1"/>
  <c r="N20" i="26"/>
  <c r="V20" i="26" s="1"/>
  <c r="M20" i="26"/>
  <c r="U20" i="26" s="1"/>
  <c r="L20" i="26"/>
  <c r="T20" i="26" s="1"/>
  <c r="K20" i="26"/>
  <c r="S20" i="26" s="1"/>
  <c r="J20" i="26"/>
  <c r="R20" i="26" s="1"/>
  <c r="N19" i="26"/>
  <c r="V19" i="26" s="1"/>
  <c r="M19" i="26"/>
  <c r="U19" i="26" s="1"/>
  <c r="L19" i="26"/>
  <c r="T19" i="26" s="1"/>
  <c r="K19" i="26"/>
  <c r="S19" i="26" s="1"/>
  <c r="J19" i="26"/>
  <c r="R19" i="26" s="1"/>
  <c r="N18" i="26"/>
  <c r="V18" i="26" s="1"/>
  <c r="M18" i="26"/>
  <c r="U18" i="26" s="1"/>
  <c r="L18" i="26"/>
  <c r="T18" i="26" s="1"/>
  <c r="K18" i="26"/>
  <c r="S18" i="26" s="1"/>
  <c r="J18" i="26"/>
  <c r="R18" i="26" s="1"/>
  <c r="N17" i="26"/>
  <c r="V17" i="26" s="1"/>
  <c r="M17" i="26"/>
  <c r="U17" i="26" s="1"/>
  <c r="L17" i="26"/>
  <c r="T17" i="26" s="1"/>
  <c r="K17" i="26"/>
  <c r="S17" i="26" s="1"/>
  <c r="J17" i="26"/>
  <c r="R17" i="26" s="1"/>
  <c r="N16" i="26"/>
  <c r="V16" i="26" s="1"/>
  <c r="M16" i="26"/>
  <c r="U16" i="26" s="1"/>
  <c r="L16" i="26"/>
  <c r="T16" i="26" s="1"/>
  <c r="K16" i="26"/>
  <c r="S16" i="26" s="1"/>
  <c r="J16" i="26"/>
  <c r="R16" i="26" s="1"/>
  <c r="N15" i="26"/>
  <c r="V15" i="26" s="1"/>
  <c r="M15" i="26"/>
  <c r="U15" i="26" s="1"/>
  <c r="L15" i="26"/>
  <c r="T15" i="26" s="1"/>
  <c r="K15" i="26"/>
  <c r="S15" i="26" s="1"/>
  <c r="J15" i="26"/>
  <c r="R15" i="26" s="1"/>
  <c r="N14" i="26"/>
  <c r="V14" i="26" s="1"/>
  <c r="M14" i="26"/>
  <c r="U14" i="26" s="1"/>
  <c r="L14" i="26"/>
  <c r="T14" i="26" s="1"/>
  <c r="K14" i="26"/>
  <c r="S14" i="26" s="1"/>
  <c r="J14" i="26"/>
  <c r="R14" i="26" s="1"/>
  <c r="N13" i="26"/>
  <c r="V13" i="26" s="1"/>
  <c r="M13" i="26"/>
  <c r="U13" i="26" s="1"/>
  <c r="L13" i="26"/>
  <c r="T13" i="26" s="1"/>
  <c r="K13" i="26"/>
  <c r="S13" i="26" s="1"/>
  <c r="J13" i="26"/>
  <c r="R13" i="26" s="1"/>
  <c r="T12" i="26"/>
  <c r="N12" i="26"/>
  <c r="V12" i="26" s="1"/>
  <c r="M12" i="26"/>
  <c r="U12" i="26" s="1"/>
  <c r="L12" i="26"/>
  <c r="K12" i="26"/>
  <c r="S12" i="26" s="1"/>
  <c r="J12" i="26"/>
  <c r="R12" i="26" s="1"/>
  <c r="N11" i="26"/>
  <c r="V11" i="26" s="1"/>
  <c r="M11" i="26"/>
  <c r="U11" i="26" s="1"/>
  <c r="L11" i="26"/>
  <c r="T11" i="26" s="1"/>
  <c r="K11" i="26"/>
  <c r="S11" i="26" s="1"/>
  <c r="J11" i="26"/>
  <c r="R11" i="26" s="1"/>
  <c r="N10" i="26"/>
  <c r="V10" i="26" s="1"/>
  <c r="M10" i="26"/>
  <c r="U10" i="26" s="1"/>
  <c r="L10" i="26"/>
  <c r="T10" i="26" s="1"/>
  <c r="K10" i="26"/>
  <c r="S10" i="26" s="1"/>
  <c r="J10" i="26"/>
  <c r="R10" i="26" s="1"/>
  <c r="N9" i="26"/>
  <c r="V9" i="26" s="1"/>
  <c r="M9" i="26"/>
  <c r="U9" i="26" s="1"/>
  <c r="L9" i="26"/>
  <c r="T9" i="26" s="1"/>
  <c r="K9" i="26"/>
  <c r="S9" i="26" s="1"/>
  <c r="J9" i="26"/>
  <c r="R9" i="26" s="1"/>
  <c r="N8" i="26"/>
  <c r="V8" i="26" s="1"/>
  <c r="M8" i="26"/>
  <c r="U8" i="26" s="1"/>
  <c r="L8" i="26"/>
  <c r="T8" i="26" s="1"/>
  <c r="K8" i="26"/>
  <c r="S8" i="26" s="1"/>
  <c r="J8" i="26"/>
  <c r="R8" i="26" s="1"/>
  <c r="N7" i="26"/>
  <c r="V7" i="26" s="1"/>
  <c r="M7" i="26"/>
  <c r="U7" i="26" s="1"/>
  <c r="L7" i="26"/>
  <c r="T7" i="26" s="1"/>
  <c r="K7" i="26"/>
  <c r="S7" i="26" s="1"/>
  <c r="J7" i="26"/>
  <c r="R7" i="26" s="1"/>
  <c r="N6" i="26"/>
  <c r="V6" i="26" s="1"/>
  <c r="M6" i="26"/>
  <c r="U6" i="26" s="1"/>
  <c r="L6" i="26"/>
  <c r="T6" i="26" s="1"/>
  <c r="K6" i="26"/>
  <c r="S6" i="26" s="1"/>
  <c r="J6" i="26"/>
  <c r="R6" i="26" s="1"/>
  <c r="N5" i="26"/>
  <c r="V5" i="26" s="1"/>
  <c r="M5" i="26"/>
  <c r="L5" i="26"/>
  <c r="K5" i="26"/>
  <c r="S5" i="26" s="1"/>
  <c r="J5" i="26"/>
  <c r="F22" i="11" l="1"/>
  <c r="L28" i="12"/>
  <c r="L38" i="12"/>
  <c r="F33" i="11"/>
  <c r="G38" i="11"/>
  <c r="G33" i="11"/>
  <c r="L17" i="12"/>
  <c r="L33" i="12"/>
  <c r="M22" i="12"/>
  <c r="M28" i="12"/>
  <c r="M38" i="12"/>
  <c r="T62" i="26"/>
  <c r="L65" i="26"/>
  <c r="T65" i="26" s="1"/>
  <c r="U62" i="26"/>
  <c r="M65" i="26"/>
  <c r="U65" i="26" s="1"/>
  <c r="V62" i="26"/>
  <c r="N65" i="26"/>
  <c r="V65" i="26" s="1"/>
  <c r="R5" i="26"/>
  <c r="J65" i="26"/>
  <c r="R65" i="26" s="1"/>
  <c r="K65" i="26"/>
  <c r="S65" i="26" s="1"/>
  <c r="T64" i="26"/>
  <c r="U64" i="26"/>
  <c r="R64" i="26"/>
  <c r="V64" i="26"/>
  <c r="S64" i="26"/>
  <c r="O52" i="26"/>
  <c r="W52" i="26" s="1"/>
  <c r="O28" i="26"/>
  <c r="W28" i="26" s="1"/>
  <c r="O36" i="26"/>
  <c r="W36" i="26" s="1"/>
  <c r="O44" i="26"/>
  <c r="W44" i="26" s="1"/>
  <c r="O56" i="26"/>
  <c r="W56" i="26" s="1"/>
  <c r="O60" i="26"/>
  <c r="W60" i="26" s="1"/>
  <c r="O32" i="26"/>
  <c r="W32" i="26" s="1"/>
  <c r="O40" i="26"/>
  <c r="W40" i="26" s="1"/>
  <c r="O48" i="26"/>
  <c r="W48" i="26" s="1"/>
  <c r="O64" i="26"/>
  <c r="L22" i="12"/>
  <c r="M17" i="12"/>
  <c r="O10" i="26"/>
  <c r="W10" i="26" s="1"/>
  <c r="O14" i="26"/>
  <c r="W14" i="26" s="1"/>
  <c r="O18" i="26"/>
  <c r="W18" i="26" s="1"/>
  <c r="O22" i="26"/>
  <c r="W22" i="26" s="1"/>
  <c r="O26" i="26"/>
  <c r="W26" i="26" s="1"/>
  <c r="T5" i="26"/>
  <c r="O8" i="26"/>
  <c r="W8" i="26" s="1"/>
  <c r="O12" i="26"/>
  <c r="W12" i="26" s="1"/>
  <c r="O16" i="26"/>
  <c r="W16" i="26" s="1"/>
  <c r="O20" i="26"/>
  <c r="W20" i="26" s="1"/>
  <c r="O24" i="26"/>
  <c r="W24" i="26" s="1"/>
  <c r="O29" i="26"/>
  <c r="W29" i="26" s="1"/>
  <c r="O33" i="26"/>
  <c r="W33" i="26" s="1"/>
  <c r="O37" i="26"/>
  <c r="W37" i="26" s="1"/>
  <c r="O41" i="26"/>
  <c r="W41" i="26" s="1"/>
  <c r="O45" i="26"/>
  <c r="W45" i="26" s="1"/>
  <c r="S49" i="26"/>
  <c r="O49" i="26"/>
  <c r="W49" i="26" s="1"/>
  <c r="O6" i="26"/>
  <c r="W6" i="26" s="1"/>
  <c r="O53" i="26"/>
  <c r="W53" i="26" s="1"/>
  <c r="O57" i="26"/>
  <c r="W57" i="26" s="1"/>
  <c r="O61" i="26"/>
  <c r="W61" i="26" s="1"/>
  <c r="O30" i="26"/>
  <c r="W30" i="26" s="1"/>
  <c r="O34" i="26"/>
  <c r="W34" i="26" s="1"/>
  <c r="O38" i="26"/>
  <c r="W38" i="26" s="1"/>
  <c r="O42" i="26"/>
  <c r="W42" i="26" s="1"/>
  <c r="O46" i="26"/>
  <c r="W46" i="26" s="1"/>
  <c r="O50" i="26"/>
  <c r="W50" i="26" s="1"/>
  <c r="O54" i="26"/>
  <c r="W54" i="26" s="1"/>
  <c r="O58" i="26"/>
  <c r="W58" i="26" s="1"/>
  <c r="O62" i="26"/>
  <c r="O7" i="26"/>
  <c r="W7" i="26" s="1"/>
  <c r="O9" i="26"/>
  <c r="W9" i="26" s="1"/>
  <c r="O11" i="26"/>
  <c r="W11" i="26" s="1"/>
  <c r="O13" i="26"/>
  <c r="W13" i="26" s="1"/>
  <c r="O15" i="26"/>
  <c r="W15" i="26" s="1"/>
  <c r="O17" i="26"/>
  <c r="W17" i="26" s="1"/>
  <c r="O19" i="26"/>
  <c r="W19" i="26" s="1"/>
  <c r="O21" i="26"/>
  <c r="W21" i="26" s="1"/>
  <c r="O23" i="26"/>
  <c r="W23" i="26" s="1"/>
  <c r="O25" i="26"/>
  <c r="W25" i="26" s="1"/>
  <c r="O27" i="26"/>
  <c r="W27" i="26" s="1"/>
  <c r="O31" i="26"/>
  <c r="W31" i="26" s="1"/>
  <c r="O35" i="26"/>
  <c r="W35" i="26" s="1"/>
  <c r="O39" i="26"/>
  <c r="W39" i="26" s="1"/>
  <c r="O43" i="26"/>
  <c r="W43" i="26" s="1"/>
  <c r="O47" i="26"/>
  <c r="W47" i="26" s="1"/>
  <c r="O51" i="26"/>
  <c r="W51" i="26" s="1"/>
  <c r="O55" i="26"/>
  <c r="W55" i="26" s="1"/>
  <c r="O59" i="26"/>
  <c r="W59" i="26" s="1"/>
  <c r="O63" i="26"/>
  <c r="W63" i="26" s="1"/>
  <c r="O5" i="26"/>
  <c r="U5" i="26"/>
  <c r="W62" i="26" l="1"/>
  <c r="O65" i="26"/>
  <c r="W65" i="26" s="1"/>
  <c r="W5" i="26"/>
  <c r="W64" i="26"/>
  <c r="M65" i="28"/>
  <c r="M64" i="28"/>
  <c r="M63" i="28"/>
  <c r="M62" i="28"/>
  <c r="M61" i="28"/>
  <c r="M60" i="28"/>
  <c r="M59" i="28"/>
  <c r="M58" i="28"/>
  <c r="M57" i="28"/>
  <c r="M56" i="28"/>
  <c r="M55" i="28"/>
  <c r="M54" i="28"/>
  <c r="M53" i="28"/>
  <c r="M52" i="28"/>
  <c r="M51" i="28"/>
  <c r="M50" i="28"/>
  <c r="M49" i="28"/>
  <c r="M48" i="28"/>
  <c r="M47" i="28"/>
  <c r="M46" i="28"/>
  <c r="M45" i="28"/>
  <c r="M44" i="28"/>
  <c r="M43" i="28"/>
  <c r="M42" i="28"/>
  <c r="M41" i="28"/>
  <c r="M40" i="28"/>
  <c r="M39" i="28"/>
  <c r="M38" i="28"/>
  <c r="M37" i="28"/>
  <c r="M36" i="28"/>
  <c r="M35" i="28"/>
  <c r="M34" i="28"/>
  <c r="M33" i="28"/>
  <c r="M32" i="28"/>
  <c r="M31" i="28"/>
  <c r="M30" i="28"/>
  <c r="M29" i="28"/>
  <c r="M28" i="28"/>
  <c r="M27" i="28"/>
  <c r="M26" i="28"/>
  <c r="M25" i="28"/>
  <c r="M24" i="28"/>
  <c r="M23" i="28"/>
  <c r="M22" i="28"/>
  <c r="M21" i="28"/>
  <c r="M20" i="28"/>
  <c r="M19" i="28"/>
  <c r="M18" i="28"/>
  <c r="M17" i="28"/>
  <c r="M16" i="28"/>
  <c r="M15" i="28"/>
  <c r="M14" i="28"/>
  <c r="M13" i="28"/>
  <c r="M12" i="28"/>
  <c r="M11" i="28"/>
  <c r="M10" i="28"/>
  <c r="M9" i="28"/>
  <c r="M8" i="28"/>
  <c r="M7" i="28"/>
  <c r="M6" i="28"/>
  <c r="E64" i="29"/>
  <c r="G64" i="29" s="1"/>
  <c r="E63" i="29"/>
  <c r="F63" i="29" s="1"/>
  <c r="E62" i="29"/>
  <c r="G62" i="29" s="1"/>
  <c r="E61" i="29"/>
  <c r="F61" i="29" s="1"/>
  <c r="E60" i="29"/>
  <c r="G60" i="29" s="1"/>
  <c r="E59" i="29"/>
  <c r="F59" i="29" s="1"/>
  <c r="E58" i="29"/>
  <c r="G58" i="29" s="1"/>
  <c r="E57" i="29"/>
  <c r="F57" i="29" s="1"/>
  <c r="E56" i="29"/>
  <c r="G56" i="29" s="1"/>
  <c r="E55" i="29"/>
  <c r="F55" i="29" s="1"/>
  <c r="E54" i="29"/>
  <c r="G54" i="29" s="1"/>
  <c r="E53" i="29"/>
  <c r="F53" i="29" s="1"/>
  <c r="E52" i="29"/>
  <c r="G52" i="29" s="1"/>
  <c r="E51" i="29"/>
  <c r="F51" i="29" s="1"/>
  <c r="E50" i="29"/>
  <c r="G50" i="29" s="1"/>
  <c r="E49" i="29"/>
  <c r="F49" i="29" s="1"/>
  <c r="E48" i="29"/>
  <c r="G48" i="29" s="1"/>
  <c r="E47" i="29"/>
  <c r="F47" i="29" s="1"/>
  <c r="E46" i="29"/>
  <c r="G46" i="29" s="1"/>
  <c r="E45" i="29"/>
  <c r="F45" i="29" s="1"/>
  <c r="E44" i="29"/>
  <c r="G44" i="29" s="1"/>
  <c r="E43" i="29"/>
  <c r="F43" i="29" s="1"/>
  <c r="E42" i="29"/>
  <c r="G42" i="29" s="1"/>
  <c r="E41" i="29"/>
  <c r="F41" i="29" s="1"/>
  <c r="E40" i="29"/>
  <c r="G40" i="29" s="1"/>
  <c r="E39" i="29"/>
  <c r="F39" i="29" s="1"/>
  <c r="E38" i="29"/>
  <c r="G38" i="29" s="1"/>
  <c r="E37" i="29"/>
  <c r="F37" i="29" s="1"/>
  <c r="E36" i="29"/>
  <c r="G36" i="29" s="1"/>
  <c r="E35" i="29"/>
  <c r="F35" i="29" s="1"/>
  <c r="E34" i="29"/>
  <c r="G34" i="29" s="1"/>
  <c r="E33" i="29"/>
  <c r="F33" i="29" s="1"/>
  <c r="E32" i="29"/>
  <c r="G32" i="29" s="1"/>
  <c r="E31" i="29"/>
  <c r="F31" i="29" s="1"/>
  <c r="G30" i="29"/>
  <c r="E30" i="29"/>
  <c r="F30" i="29" s="1"/>
  <c r="E29" i="29"/>
  <c r="F29" i="29" s="1"/>
  <c r="E28" i="29"/>
  <c r="G28" i="29" s="1"/>
  <c r="E27" i="29"/>
  <c r="F27" i="29" s="1"/>
  <c r="E26" i="29"/>
  <c r="G26" i="29" s="1"/>
  <c r="E25" i="29"/>
  <c r="F25" i="29" s="1"/>
  <c r="E24" i="29"/>
  <c r="G24" i="29" s="1"/>
  <c r="E23" i="29"/>
  <c r="F23" i="29" s="1"/>
  <c r="E22" i="29"/>
  <c r="G22" i="29" s="1"/>
  <c r="E21" i="29"/>
  <c r="F21" i="29" s="1"/>
  <c r="E20" i="29"/>
  <c r="G20" i="29" s="1"/>
  <c r="E19" i="29"/>
  <c r="F19" i="29" s="1"/>
  <c r="E18" i="29"/>
  <c r="G18" i="29" s="1"/>
  <c r="E17" i="29"/>
  <c r="F17" i="29" s="1"/>
  <c r="E16" i="29"/>
  <c r="G16" i="29" s="1"/>
  <c r="E15" i="29"/>
  <c r="F15" i="29" s="1"/>
  <c r="G14" i="29"/>
  <c r="E14" i="29"/>
  <c r="F14" i="29" s="1"/>
  <c r="E13" i="29"/>
  <c r="F13" i="29" s="1"/>
  <c r="E12" i="29"/>
  <c r="G12" i="29" s="1"/>
  <c r="E11" i="29"/>
  <c r="F11" i="29" s="1"/>
  <c r="E10" i="29"/>
  <c r="G10" i="29" s="1"/>
  <c r="E9" i="29"/>
  <c r="F9" i="29" s="1"/>
  <c r="E8" i="29"/>
  <c r="G8" i="29" s="1"/>
  <c r="E7" i="29"/>
  <c r="F7" i="29" s="1"/>
  <c r="E6" i="29"/>
  <c r="G6" i="29" s="1"/>
  <c r="E5" i="29"/>
  <c r="F5" i="29" s="1"/>
  <c r="F6" i="29" l="1"/>
  <c r="F22" i="29"/>
  <c r="F38" i="29"/>
  <c r="G51" i="29"/>
  <c r="G55" i="29"/>
  <c r="F10" i="29"/>
  <c r="F18" i="29"/>
  <c r="F26" i="29"/>
  <c r="F34" i="29"/>
  <c r="G59" i="29"/>
  <c r="F40" i="29"/>
  <c r="G47" i="29"/>
  <c r="G63" i="29"/>
  <c r="F8" i="29"/>
  <c r="F12" i="29"/>
  <c r="F16" i="29"/>
  <c r="F20" i="29"/>
  <c r="F24" i="29"/>
  <c r="F28" i="29"/>
  <c r="F32" i="29"/>
  <c r="F36" i="29"/>
  <c r="G43" i="29"/>
  <c r="G39" i="29"/>
  <c r="F46" i="29"/>
  <c r="F48" i="29"/>
  <c r="F50" i="29"/>
  <c r="F52" i="29"/>
  <c r="F54" i="29"/>
  <c r="F56" i="29"/>
  <c r="F58" i="29"/>
  <c r="F60" i="29"/>
  <c r="F62" i="29"/>
  <c r="F64" i="29"/>
  <c r="G7" i="29"/>
  <c r="G11" i="29"/>
  <c r="G15" i="29"/>
  <c r="G19" i="29"/>
  <c r="G23" i="29"/>
  <c r="G27" i="29"/>
  <c r="G31" i="29"/>
  <c r="G35" i="29"/>
  <c r="F42" i="29"/>
  <c r="F44" i="29"/>
  <c r="G5" i="29"/>
  <c r="G9" i="29"/>
  <c r="G13" i="29"/>
  <c r="G17" i="29"/>
  <c r="G21" i="29"/>
  <c r="G25" i="29"/>
  <c r="G29" i="29"/>
  <c r="G33" i="29"/>
  <c r="G37" i="29"/>
  <c r="G41" i="29"/>
  <c r="G45" i="29"/>
  <c r="G49" i="29"/>
  <c r="G53" i="29"/>
  <c r="G57" i="29"/>
  <c r="G61" i="29"/>
  <c r="E65" i="29"/>
  <c r="F65" i="29" l="1"/>
  <c r="G65" i="29"/>
  <c r="O65" i="31" l="1"/>
  <c r="O64" i="31"/>
  <c r="O63" i="31"/>
  <c r="O62" i="31"/>
  <c r="O61" i="31"/>
  <c r="O60" i="31"/>
  <c r="O59" i="31"/>
  <c r="O58" i="31"/>
  <c r="O57" i="31"/>
  <c r="O56" i="31"/>
  <c r="O55" i="31"/>
  <c r="O54" i="31"/>
  <c r="O53" i="31"/>
  <c r="O52" i="31"/>
  <c r="O51" i="31"/>
  <c r="O50" i="31"/>
  <c r="O49" i="31"/>
  <c r="O48" i="31"/>
  <c r="O47" i="31"/>
  <c r="O46" i="31"/>
  <c r="O45" i="31"/>
  <c r="O44" i="31"/>
  <c r="O43" i="31"/>
  <c r="O42" i="31"/>
  <c r="O41" i="31"/>
  <c r="O40" i="31"/>
  <c r="O39" i="31"/>
  <c r="O38" i="31"/>
  <c r="O37" i="31"/>
  <c r="O36" i="31"/>
  <c r="O35" i="31"/>
  <c r="O34" i="31"/>
  <c r="O33" i="31"/>
  <c r="O32" i="31"/>
  <c r="O31" i="31"/>
  <c r="O30" i="31"/>
  <c r="O29" i="31"/>
  <c r="O28" i="31"/>
  <c r="O27" i="31"/>
  <c r="O26" i="31"/>
  <c r="O25" i="31"/>
  <c r="O24" i="31"/>
  <c r="O23" i="31"/>
  <c r="O22" i="31"/>
  <c r="O21" i="31"/>
  <c r="O20" i="31"/>
  <c r="O19" i="31"/>
  <c r="O18" i="31"/>
  <c r="O17" i="31"/>
  <c r="O16" i="31"/>
  <c r="O15" i="31"/>
  <c r="O14" i="31"/>
  <c r="O13" i="31"/>
  <c r="O12" i="31"/>
  <c r="O11" i="31"/>
  <c r="O10" i="31"/>
  <c r="O9" i="31"/>
  <c r="O8" i="31"/>
  <c r="O7" i="31"/>
  <c r="O6" i="31"/>
  <c r="O65" i="32"/>
  <c r="O64" i="32"/>
  <c r="O63" i="32"/>
  <c r="O62" i="32"/>
  <c r="O61" i="32"/>
  <c r="O60" i="32"/>
  <c r="O59" i="32"/>
  <c r="O58" i="32"/>
  <c r="O57" i="32"/>
  <c r="O56" i="32"/>
  <c r="O55" i="32"/>
  <c r="O54" i="32"/>
  <c r="O53" i="32"/>
  <c r="O52" i="32"/>
  <c r="O51" i="32"/>
  <c r="O50" i="32"/>
  <c r="O49" i="32"/>
  <c r="O48" i="32"/>
  <c r="O47" i="32"/>
  <c r="O46" i="32"/>
  <c r="O45" i="32"/>
  <c r="O44" i="32"/>
  <c r="O43" i="32"/>
  <c r="O42" i="32"/>
  <c r="O41" i="32"/>
  <c r="O40" i="32"/>
  <c r="O39" i="32"/>
  <c r="O38" i="32"/>
  <c r="O37" i="32"/>
  <c r="O36" i="32"/>
  <c r="O35" i="32"/>
  <c r="O34" i="32"/>
  <c r="O33" i="32"/>
  <c r="O32" i="32"/>
  <c r="O31" i="32"/>
  <c r="O30" i="32"/>
  <c r="O29" i="32"/>
  <c r="O28" i="32"/>
  <c r="O27" i="32"/>
  <c r="O26" i="32"/>
  <c r="O25" i="32"/>
  <c r="O24" i="32"/>
  <c r="O23" i="32"/>
  <c r="O22" i="32"/>
  <c r="O21" i="32"/>
  <c r="O20" i="32"/>
  <c r="O19" i="32"/>
  <c r="O18" i="32"/>
  <c r="O17" i="32"/>
  <c r="O16" i="32"/>
  <c r="O15" i="32"/>
  <c r="O14" i="32"/>
  <c r="O13" i="32"/>
  <c r="O12" i="32"/>
  <c r="O11" i="32"/>
  <c r="O10" i="32"/>
  <c r="O9" i="32"/>
  <c r="O8" i="32"/>
  <c r="O7" i="32"/>
  <c r="O6" i="32"/>
  <c r="O65" i="33"/>
  <c r="O64" i="33"/>
  <c r="O63" i="33"/>
  <c r="O62" i="33"/>
  <c r="O61" i="33"/>
  <c r="O60" i="33"/>
  <c r="O59" i="33"/>
  <c r="O58" i="33"/>
  <c r="O57" i="33"/>
  <c r="O56" i="33"/>
  <c r="O55" i="33"/>
  <c r="O54" i="33"/>
  <c r="O53" i="33"/>
  <c r="O52" i="33"/>
  <c r="O51" i="33"/>
  <c r="O50" i="33"/>
  <c r="O49" i="33"/>
  <c r="O48" i="33"/>
  <c r="O47" i="33"/>
  <c r="O46" i="33"/>
  <c r="O45" i="33"/>
  <c r="O44" i="33"/>
  <c r="O43" i="33"/>
  <c r="O42" i="33"/>
  <c r="O41" i="33"/>
  <c r="O40" i="33"/>
  <c r="O39" i="33"/>
  <c r="O38" i="33"/>
  <c r="O37" i="33"/>
  <c r="O36" i="33"/>
  <c r="O35" i="33"/>
  <c r="O34" i="33"/>
  <c r="O33" i="33"/>
  <c r="O32" i="33"/>
  <c r="O31" i="33"/>
  <c r="O30" i="33"/>
  <c r="O29" i="33"/>
  <c r="O28" i="33"/>
  <c r="O27" i="33"/>
  <c r="O26" i="33"/>
  <c r="O25" i="33"/>
  <c r="O24" i="33"/>
  <c r="O23" i="33"/>
  <c r="O22" i="33"/>
  <c r="O21" i="33"/>
  <c r="O20" i="33"/>
  <c r="O19" i="33"/>
  <c r="O18" i="33"/>
  <c r="O17" i="33"/>
  <c r="O16" i="33"/>
  <c r="O15" i="33"/>
  <c r="O14" i="33"/>
  <c r="O13" i="33"/>
  <c r="O12" i="33"/>
  <c r="O11" i="33"/>
  <c r="O10" i="33"/>
  <c r="O9" i="33"/>
  <c r="O8" i="33"/>
  <c r="O7" i="33"/>
  <c r="O6" i="33"/>
  <c r="F66" i="34" l="1"/>
  <c r="E66" i="34"/>
  <c r="C66" i="34"/>
  <c r="J65" i="34"/>
  <c r="L65" i="34" s="1"/>
  <c r="I65" i="34"/>
  <c r="K65" i="34" s="1"/>
  <c r="G65" i="34"/>
  <c r="D65" i="34"/>
  <c r="H65" i="34" s="1"/>
  <c r="J64" i="34"/>
  <c r="L64" i="34" s="1"/>
  <c r="I64" i="34"/>
  <c r="K64" i="34" s="1"/>
  <c r="G64" i="34"/>
  <c r="D64" i="34"/>
  <c r="H64" i="34" s="1"/>
  <c r="J63" i="34"/>
  <c r="L63" i="34" s="1"/>
  <c r="I63" i="34"/>
  <c r="K63" i="34" s="1"/>
  <c r="G63" i="34"/>
  <c r="D63" i="34"/>
  <c r="H63" i="34" s="1"/>
  <c r="J62" i="34"/>
  <c r="L62" i="34" s="1"/>
  <c r="I62" i="34"/>
  <c r="K62" i="34" s="1"/>
  <c r="G62" i="34"/>
  <c r="D62" i="34"/>
  <c r="J61" i="34"/>
  <c r="L61" i="34" s="1"/>
  <c r="I61" i="34"/>
  <c r="K61" i="34" s="1"/>
  <c r="G61" i="34"/>
  <c r="D61" i="34"/>
  <c r="H61" i="34" s="1"/>
  <c r="J60" i="34"/>
  <c r="L60" i="34" s="1"/>
  <c r="I60" i="34"/>
  <c r="K60" i="34" s="1"/>
  <c r="G60" i="34"/>
  <c r="D60" i="34"/>
  <c r="J59" i="34"/>
  <c r="L59" i="34" s="1"/>
  <c r="I59" i="34"/>
  <c r="K59" i="34" s="1"/>
  <c r="G59" i="34"/>
  <c r="D59" i="34"/>
  <c r="J58" i="34"/>
  <c r="L58" i="34" s="1"/>
  <c r="I58" i="34"/>
  <c r="K58" i="34" s="1"/>
  <c r="G58" i="34"/>
  <c r="D58" i="34"/>
  <c r="J57" i="34"/>
  <c r="L57" i="34" s="1"/>
  <c r="I57" i="34"/>
  <c r="K57" i="34" s="1"/>
  <c r="G57" i="34"/>
  <c r="D57" i="34"/>
  <c r="H57" i="34" s="1"/>
  <c r="J56" i="34"/>
  <c r="L56" i="34" s="1"/>
  <c r="I56" i="34"/>
  <c r="K56" i="34" s="1"/>
  <c r="G56" i="34"/>
  <c r="D56" i="34"/>
  <c r="H56" i="34" s="1"/>
  <c r="J55" i="34"/>
  <c r="L55" i="34" s="1"/>
  <c r="I55" i="34"/>
  <c r="K55" i="34" s="1"/>
  <c r="G55" i="34"/>
  <c r="D55" i="34"/>
  <c r="H55" i="34" s="1"/>
  <c r="J54" i="34"/>
  <c r="L54" i="34" s="1"/>
  <c r="I54" i="34"/>
  <c r="K54" i="34" s="1"/>
  <c r="G54" i="34"/>
  <c r="D54" i="34"/>
  <c r="H54" i="34" s="1"/>
  <c r="J53" i="34"/>
  <c r="L53" i="34" s="1"/>
  <c r="I53" i="34"/>
  <c r="K53" i="34" s="1"/>
  <c r="G53" i="34"/>
  <c r="D53" i="34"/>
  <c r="H53" i="34" s="1"/>
  <c r="J52" i="34"/>
  <c r="L52" i="34" s="1"/>
  <c r="I52" i="34"/>
  <c r="K52" i="34" s="1"/>
  <c r="G52" i="34"/>
  <c r="D52" i="34"/>
  <c r="H52" i="34" s="1"/>
  <c r="J51" i="34"/>
  <c r="L51" i="34" s="1"/>
  <c r="I51" i="34"/>
  <c r="K51" i="34" s="1"/>
  <c r="G51" i="34"/>
  <c r="D51" i="34"/>
  <c r="H51" i="34" s="1"/>
  <c r="J50" i="34"/>
  <c r="L50" i="34" s="1"/>
  <c r="I50" i="34"/>
  <c r="K50" i="34" s="1"/>
  <c r="G50" i="34"/>
  <c r="D50" i="34"/>
  <c r="H50" i="34" s="1"/>
  <c r="J49" i="34"/>
  <c r="L49" i="34" s="1"/>
  <c r="I49" i="34"/>
  <c r="K49" i="34" s="1"/>
  <c r="G49" i="34"/>
  <c r="D49" i="34"/>
  <c r="H49" i="34" s="1"/>
  <c r="J48" i="34"/>
  <c r="L48" i="34" s="1"/>
  <c r="I48" i="34"/>
  <c r="K48" i="34" s="1"/>
  <c r="G48" i="34"/>
  <c r="D48" i="34"/>
  <c r="H48" i="34" s="1"/>
  <c r="J47" i="34"/>
  <c r="L47" i="34" s="1"/>
  <c r="I47" i="34"/>
  <c r="K47" i="34" s="1"/>
  <c r="G47" i="34"/>
  <c r="D47" i="34"/>
  <c r="H47" i="34" s="1"/>
  <c r="J46" i="34"/>
  <c r="L46" i="34" s="1"/>
  <c r="I46" i="34"/>
  <c r="K46" i="34" s="1"/>
  <c r="G46" i="34"/>
  <c r="D46" i="34"/>
  <c r="H46" i="34" s="1"/>
  <c r="J45" i="34"/>
  <c r="L45" i="34" s="1"/>
  <c r="I45" i="34"/>
  <c r="K45" i="34" s="1"/>
  <c r="G45" i="34"/>
  <c r="D45" i="34"/>
  <c r="H45" i="34" s="1"/>
  <c r="J44" i="34"/>
  <c r="L44" i="34" s="1"/>
  <c r="I44" i="34"/>
  <c r="K44" i="34" s="1"/>
  <c r="G44" i="34"/>
  <c r="D44" i="34"/>
  <c r="H44" i="34" s="1"/>
  <c r="J43" i="34"/>
  <c r="L43" i="34" s="1"/>
  <c r="I43" i="34"/>
  <c r="K43" i="34" s="1"/>
  <c r="G43" i="34"/>
  <c r="D43" i="34"/>
  <c r="H43" i="34" s="1"/>
  <c r="J42" i="34"/>
  <c r="L42" i="34" s="1"/>
  <c r="I42" i="34"/>
  <c r="K42" i="34" s="1"/>
  <c r="G42" i="34"/>
  <c r="D42" i="34"/>
  <c r="H42" i="34" s="1"/>
  <c r="J41" i="34"/>
  <c r="L41" i="34" s="1"/>
  <c r="I41" i="34"/>
  <c r="K41" i="34" s="1"/>
  <c r="G41" i="34"/>
  <c r="D41" i="34"/>
  <c r="H41" i="34" s="1"/>
  <c r="J40" i="34"/>
  <c r="L40" i="34" s="1"/>
  <c r="I40" i="34"/>
  <c r="K40" i="34" s="1"/>
  <c r="G40" i="34"/>
  <c r="D40" i="34"/>
  <c r="H40" i="34" s="1"/>
  <c r="J39" i="34"/>
  <c r="L39" i="34" s="1"/>
  <c r="I39" i="34"/>
  <c r="K39" i="34" s="1"/>
  <c r="G39" i="34"/>
  <c r="D39" i="34"/>
  <c r="H39" i="34" s="1"/>
  <c r="J38" i="34"/>
  <c r="L38" i="34" s="1"/>
  <c r="I38" i="34"/>
  <c r="K38" i="34" s="1"/>
  <c r="G38" i="34"/>
  <c r="D38" i="34"/>
  <c r="H38" i="34" s="1"/>
  <c r="J37" i="34"/>
  <c r="L37" i="34" s="1"/>
  <c r="I37" i="34"/>
  <c r="K37" i="34" s="1"/>
  <c r="G37" i="34"/>
  <c r="D37" i="34"/>
  <c r="H37" i="34" s="1"/>
  <c r="J36" i="34"/>
  <c r="L36" i="34" s="1"/>
  <c r="I36" i="34"/>
  <c r="K36" i="34" s="1"/>
  <c r="G36" i="34"/>
  <c r="D36" i="34"/>
  <c r="H36" i="34" s="1"/>
  <c r="J35" i="34"/>
  <c r="L35" i="34" s="1"/>
  <c r="I35" i="34"/>
  <c r="K35" i="34" s="1"/>
  <c r="G35" i="34"/>
  <c r="D35" i="34"/>
  <c r="H35" i="34" s="1"/>
  <c r="J34" i="34"/>
  <c r="L34" i="34" s="1"/>
  <c r="I34" i="34"/>
  <c r="K34" i="34" s="1"/>
  <c r="G34" i="34"/>
  <c r="D34" i="34"/>
  <c r="H34" i="34" s="1"/>
  <c r="J33" i="34"/>
  <c r="L33" i="34" s="1"/>
  <c r="I33" i="34"/>
  <c r="K33" i="34" s="1"/>
  <c r="G33" i="34"/>
  <c r="D33" i="34"/>
  <c r="H33" i="34" s="1"/>
  <c r="J32" i="34"/>
  <c r="L32" i="34" s="1"/>
  <c r="I32" i="34"/>
  <c r="K32" i="34" s="1"/>
  <c r="G32" i="34"/>
  <c r="D32" i="34"/>
  <c r="H32" i="34" s="1"/>
  <c r="J31" i="34"/>
  <c r="L31" i="34" s="1"/>
  <c r="I31" i="34"/>
  <c r="K31" i="34" s="1"/>
  <c r="G31" i="34"/>
  <c r="D31" i="34"/>
  <c r="H31" i="34" s="1"/>
  <c r="J30" i="34"/>
  <c r="L30" i="34" s="1"/>
  <c r="I30" i="34"/>
  <c r="K30" i="34" s="1"/>
  <c r="G30" i="34"/>
  <c r="D30" i="34"/>
  <c r="H30" i="34" s="1"/>
  <c r="J29" i="34"/>
  <c r="L29" i="34" s="1"/>
  <c r="I29" i="34"/>
  <c r="K29" i="34" s="1"/>
  <c r="G29" i="34"/>
  <c r="D29" i="34"/>
  <c r="H29" i="34" s="1"/>
  <c r="J28" i="34"/>
  <c r="L28" i="34" s="1"/>
  <c r="I28" i="34"/>
  <c r="K28" i="34" s="1"/>
  <c r="G28" i="34"/>
  <c r="D28" i="34"/>
  <c r="H28" i="34" s="1"/>
  <c r="J27" i="34"/>
  <c r="L27" i="34" s="1"/>
  <c r="I27" i="34"/>
  <c r="K27" i="34" s="1"/>
  <c r="G27" i="34"/>
  <c r="D27" i="34"/>
  <c r="H27" i="34" s="1"/>
  <c r="J26" i="34"/>
  <c r="L26" i="34" s="1"/>
  <c r="I26" i="34"/>
  <c r="K26" i="34" s="1"/>
  <c r="G26" i="34"/>
  <c r="D26" i="34"/>
  <c r="H26" i="34" s="1"/>
  <c r="J25" i="34"/>
  <c r="L25" i="34" s="1"/>
  <c r="I25" i="34"/>
  <c r="K25" i="34" s="1"/>
  <c r="G25" i="34"/>
  <c r="D25" i="34"/>
  <c r="H25" i="34" s="1"/>
  <c r="J24" i="34"/>
  <c r="L24" i="34" s="1"/>
  <c r="I24" i="34"/>
  <c r="K24" i="34" s="1"/>
  <c r="G24" i="34"/>
  <c r="D24" i="34"/>
  <c r="H24" i="34" s="1"/>
  <c r="J23" i="34"/>
  <c r="L23" i="34" s="1"/>
  <c r="I23" i="34"/>
  <c r="K23" i="34" s="1"/>
  <c r="G23" i="34"/>
  <c r="D23" i="34"/>
  <c r="H23" i="34" s="1"/>
  <c r="J22" i="34"/>
  <c r="L22" i="34" s="1"/>
  <c r="I22" i="34"/>
  <c r="K22" i="34" s="1"/>
  <c r="G22" i="34"/>
  <c r="D22" i="34"/>
  <c r="H22" i="34" s="1"/>
  <c r="J21" i="34"/>
  <c r="L21" i="34" s="1"/>
  <c r="I21" i="34"/>
  <c r="K21" i="34" s="1"/>
  <c r="G21" i="34"/>
  <c r="D21" i="34"/>
  <c r="H21" i="34" s="1"/>
  <c r="J20" i="34"/>
  <c r="L20" i="34" s="1"/>
  <c r="I20" i="34"/>
  <c r="K20" i="34" s="1"/>
  <c r="G20" i="34"/>
  <c r="D20" i="34"/>
  <c r="H20" i="34" s="1"/>
  <c r="J19" i="34"/>
  <c r="L19" i="34" s="1"/>
  <c r="I19" i="34"/>
  <c r="K19" i="34" s="1"/>
  <c r="D19" i="34"/>
  <c r="H19" i="34" s="1"/>
  <c r="J18" i="34"/>
  <c r="L18" i="34" s="1"/>
  <c r="I18" i="34"/>
  <c r="K18" i="34" s="1"/>
  <c r="G18" i="34"/>
  <c r="D18" i="34"/>
  <c r="H18" i="34" s="1"/>
  <c r="J17" i="34"/>
  <c r="L17" i="34" s="1"/>
  <c r="I17" i="34"/>
  <c r="K17" i="34" s="1"/>
  <c r="D17" i="34"/>
  <c r="H17" i="34" s="1"/>
  <c r="J16" i="34"/>
  <c r="L16" i="34" s="1"/>
  <c r="I16" i="34"/>
  <c r="K16" i="34" s="1"/>
  <c r="G16" i="34"/>
  <c r="D16" i="34"/>
  <c r="J15" i="34"/>
  <c r="L15" i="34" s="1"/>
  <c r="I15" i="34"/>
  <c r="K15" i="34" s="1"/>
  <c r="G15" i="34"/>
  <c r="D15" i="34"/>
  <c r="J14" i="34"/>
  <c r="L14" i="34" s="1"/>
  <c r="I14" i="34"/>
  <c r="K14" i="34" s="1"/>
  <c r="G14" i="34"/>
  <c r="D14" i="34"/>
  <c r="J13" i="34"/>
  <c r="L13" i="34" s="1"/>
  <c r="I13" i="34"/>
  <c r="K13" i="34" s="1"/>
  <c r="G13" i="34"/>
  <c r="D13" i="34"/>
  <c r="H13" i="34" s="1"/>
  <c r="J12" i="34"/>
  <c r="L12" i="34" s="1"/>
  <c r="I12" i="34"/>
  <c r="K12" i="34" s="1"/>
  <c r="G12" i="34"/>
  <c r="D12" i="34"/>
  <c r="H12" i="34" s="1"/>
  <c r="J11" i="34"/>
  <c r="L11" i="34" s="1"/>
  <c r="I11" i="34"/>
  <c r="K11" i="34" s="1"/>
  <c r="G11" i="34"/>
  <c r="D11" i="34"/>
  <c r="H11" i="34" s="1"/>
  <c r="J10" i="34"/>
  <c r="L10" i="34" s="1"/>
  <c r="I10" i="34"/>
  <c r="K10" i="34" s="1"/>
  <c r="G10" i="34"/>
  <c r="D10" i="34"/>
  <c r="H10" i="34" s="1"/>
  <c r="J9" i="34"/>
  <c r="L9" i="34" s="1"/>
  <c r="I9" i="34"/>
  <c r="K9" i="34" s="1"/>
  <c r="G9" i="34"/>
  <c r="D9" i="34"/>
  <c r="H9" i="34" s="1"/>
  <c r="J8" i="34"/>
  <c r="L8" i="34" s="1"/>
  <c r="I8" i="34"/>
  <c r="K8" i="34" s="1"/>
  <c r="G8" i="34"/>
  <c r="D8" i="34"/>
  <c r="J7" i="34"/>
  <c r="L7" i="34" s="1"/>
  <c r="I7" i="34"/>
  <c r="K7" i="34" s="1"/>
  <c r="G7" i="34"/>
  <c r="D7" i="34"/>
  <c r="J6" i="34"/>
  <c r="L6" i="34" s="1"/>
  <c r="I6" i="34"/>
  <c r="K6" i="34" s="1"/>
  <c r="G6" i="34"/>
  <c r="D6" i="34"/>
  <c r="O65" i="35"/>
  <c r="O64" i="35"/>
  <c r="O63" i="35"/>
  <c r="O62" i="35"/>
  <c r="O61" i="35"/>
  <c r="O60" i="35"/>
  <c r="O59" i="35"/>
  <c r="O58" i="35"/>
  <c r="O57" i="35"/>
  <c r="O56" i="35"/>
  <c r="O55" i="35"/>
  <c r="O54" i="35"/>
  <c r="O53" i="35"/>
  <c r="O52" i="35"/>
  <c r="O51" i="35"/>
  <c r="O50" i="35"/>
  <c r="O49" i="35"/>
  <c r="O48" i="35"/>
  <c r="O47" i="35"/>
  <c r="O46" i="35"/>
  <c r="O45" i="35"/>
  <c r="O44" i="35"/>
  <c r="O43" i="35"/>
  <c r="O42" i="35"/>
  <c r="O41" i="35"/>
  <c r="O40" i="35"/>
  <c r="O39" i="35"/>
  <c r="O38" i="35"/>
  <c r="O37" i="35"/>
  <c r="O36" i="35"/>
  <c r="O35" i="35"/>
  <c r="O34" i="35"/>
  <c r="O33" i="35"/>
  <c r="O32" i="35"/>
  <c r="O31" i="35"/>
  <c r="O30" i="35"/>
  <c r="O29" i="35"/>
  <c r="O28" i="35"/>
  <c r="O27" i="35"/>
  <c r="O26" i="35"/>
  <c r="O25" i="35"/>
  <c r="O24" i="35"/>
  <c r="O23" i="35"/>
  <c r="O22" i="35"/>
  <c r="O21" i="35"/>
  <c r="O20" i="35"/>
  <c r="O19" i="35"/>
  <c r="O18" i="35"/>
  <c r="O17" i="35"/>
  <c r="O16" i="35"/>
  <c r="O15" i="35"/>
  <c r="O14" i="35"/>
  <c r="O13" i="35"/>
  <c r="O12" i="35"/>
  <c r="O11" i="35"/>
  <c r="O10" i="35"/>
  <c r="O9" i="35"/>
  <c r="O8" i="35"/>
  <c r="O7" i="35"/>
  <c r="O6" i="35"/>
  <c r="O25" i="34" l="1"/>
  <c r="O27" i="34"/>
  <c r="O29" i="34"/>
  <c r="O30" i="34"/>
  <c r="O41" i="34"/>
  <c r="O43" i="34"/>
  <c r="O45" i="34"/>
  <c r="O46" i="34"/>
  <c r="O57" i="34"/>
  <c r="O58" i="34"/>
  <c r="O62" i="34"/>
  <c r="O64" i="34"/>
  <c r="O65" i="34"/>
  <c r="O19" i="34"/>
  <c r="O22" i="34"/>
  <c r="O38" i="34"/>
  <c r="O54" i="34"/>
  <c r="O21" i="34"/>
  <c r="O33" i="34"/>
  <c r="O35" i="34"/>
  <c r="O37" i="34"/>
  <c r="O49" i="34"/>
  <c r="O51" i="34"/>
  <c r="O53" i="34"/>
  <c r="O60" i="34"/>
  <c r="O6" i="34"/>
  <c r="O14" i="34"/>
  <c r="O15" i="34"/>
  <c r="D66" i="34"/>
  <c r="H66" i="34" s="1"/>
  <c r="O24" i="34"/>
  <c r="O32" i="34"/>
  <c r="O40" i="34"/>
  <c r="O48" i="34"/>
  <c r="O56" i="34"/>
  <c r="O11" i="34"/>
  <c r="O26" i="34"/>
  <c r="O34" i="34"/>
  <c r="O42" i="34"/>
  <c r="O50" i="34"/>
  <c r="O59" i="34"/>
  <c r="O61" i="34"/>
  <c r="O8" i="34"/>
  <c r="O12" i="34"/>
  <c r="O17" i="34"/>
  <c r="O20" i="34"/>
  <c r="O23" i="34"/>
  <c r="O28" i="34"/>
  <c r="O31" i="34"/>
  <c r="O36" i="34"/>
  <c r="O39" i="34"/>
  <c r="O44" i="34"/>
  <c r="O47" i="34"/>
  <c r="O52" i="34"/>
  <c r="O55" i="34"/>
  <c r="O63" i="34"/>
  <c r="O9" i="34"/>
  <c r="O13" i="34"/>
  <c r="O18" i="34"/>
  <c r="O7" i="34"/>
  <c r="O10" i="34"/>
  <c r="O16" i="34"/>
  <c r="L44" i="24"/>
  <c r="L45" i="24"/>
  <c r="M45" i="24"/>
  <c r="M44" i="24"/>
  <c r="M43" i="24"/>
  <c r="L43" i="24"/>
  <c r="M42" i="24"/>
  <c r="L42" i="24"/>
  <c r="K41" i="24"/>
  <c r="J41" i="24"/>
  <c r="I41" i="24"/>
  <c r="H41" i="24"/>
  <c r="G41" i="24"/>
  <c r="F41" i="24"/>
  <c r="E41" i="24"/>
  <c r="D41" i="24"/>
  <c r="C41" i="24"/>
  <c r="B41" i="24"/>
  <c r="M40" i="24"/>
  <c r="L40" i="24"/>
  <c r="M39" i="24"/>
  <c r="L39" i="24"/>
  <c r="M38" i="24"/>
  <c r="L38" i="24"/>
  <c r="M37" i="24"/>
  <c r="L37" i="24"/>
  <c r="K36" i="24"/>
  <c r="J36" i="24"/>
  <c r="I36" i="24"/>
  <c r="H36" i="24"/>
  <c r="G36" i="24"/>
  <c r="F36" i="24"/>
  <c r="E36" i="24"/>
  <c r="D36" i="24"/>
  <c r="C36" i="24"/>
  <c r="B36" i="24"/>
  <c r="M31" i="24"/>
  <c r="L31" i="24"/>
  <c r="M30" i="24"/>
  <c r="L30" i="24"/>
  <c r="M29" i="24"/>
  <c r="L29" i="24"/>
  <c r="M28" i="24"/>
  <c r="L28" i="24"/>
  <c r="K27" i="24"/>
  <c r="J27" i="24"/>
  <c r="I27" i="24"/>
  <c r="H27" i="24"/>
  <c r="G27" i="24"/>
  <c r="F27" i="24"/>
  <c r="E27" i="24"/>
  <c r="D27" i="24"/>
  <c r="C27" i="24"/>
  <c r="B27" i="24"/>
  <c r="M23" i="24"/>
  <c r="L23" i="24"/>
  <c r="M22" i="24"/>
  <c r="L22" i="24"/>
  <c r="M21" i="24"/>
  <c r="L21" i="24"/>
  <c r="M20" i="24"/>
  <c r="L20" i="24"/>
  <c r="K19" i="24"/>
  <c r="J19" i="24"/>
  <c r="I19" i="24"/>
  <c r="H19" i="24"/>
  <c r="G19" i="24"/>
  <c r="F19" i="24"/>
  <c r="E19" i="24"/>
  <c r="D19" i="24"/>
  <c r="C19" i="24"/>
  <c r="B19" i="24"/>
  <c r="M18" i="24"/>
  <c r="L18" i="24"/>
  <c r="M17" i="24"/>
  <c r="L17" i="24"/>
  <c r="M16" i="24"/>
  <c r="L16" i="24"/>
  <c r="M15" i="24"/>
  <c r="L15" i="24"/>
  <c r="K14" i="24"/>
  <c r="J14" i="24"/>
  <c r="I14" i="24"/>
  <c r="H14" i="24"/>
  <c r="G14" i="24"/>
  <c r="F14" i="24"/>
  <c r="E14" i="24"/>
  <c r="D14" i="24"/>
  <c r="C14" i="24"/>
  <c r="B14" i="24"/>
  <c r="M10" i="24"/>
  <c r="L10" i="24"/>
  <c r="M9" i="24"/>
  <c r="L9" i="24"/>
  <c r="M8" i="24"/>
  <c r="L8" i="24"/>
  <c r="M7" i="24"/>
  <c r="L7" i="24"/>
  <c r="K6" i="24"/>
  <c r="J6" i="24"/>
  <c r="I6" i="24"/>
  <c r="H6" i="24"/>
  <c r="G6" i="24"/>
  <c r="F6" i="24"/>
  <c r="E6" i="24"/>
  <c r="D6" i="24"/>
  <c r="C6" i="24"/>
  <c r="B6" i="24"/>
  <c r="M41" i="24" l="1"/>
  <c r="L41" i="24"/>
  <c r="L36" i="24"/>
  <c r="M36" i="24"/>
  <c r="L19" i="24"/>
  <c r="M19" i="24"/>
  <c r="M14" i="24"/>
  <c r="M27" i="24"/>
  <c r="L14" i="24"/>
  <c r="L27" i="24"/>
  <c r="L6" i="24"/>
  <c r="M6" i="24"/>
  <c r="C6" i="19"/>
  <c r="F15" i="23" l="1"/>
  <c r="E15" i="23"/>
  <c r="H14" i="23"/>
  <c r="G14" i="23"/>
  <c r="H13" i="23"/>
  <c r="G13" i="23"/>
  <c r="F9" i="23"/>
  <c r="E9" i="23"/>
  <c r="H8" i="23"/>
  <c r="G8" i="23"/>
  <c r="H7" i="23"/>
  <c r="G7" i="23"/>
  <c r="H6" i="23"/>
  <c r="G6" i="23"/>
  <c r="H5" i="23"/>
  <c r="G5" i="23"/>
  <c r="L49" i="22" l="1"/>
  <c r="L50" i="22"/>
  <c r="M50" i="22"/>
  <c r="M49" i="22"/>
  <c r="M48" i="22"/>
  <c r="L48" i="22"/>
  <c r="M47" i="22"/>
  <c r="L47" i="22"/>
  <c r="K46" i="22"/>
  <c r="J46" i="22"/>
  <c r="I46" i="22"/>
  <c r="H46" i="22"/>
  <c r="G46" i="22"/>
  <c r="F46" i="22"/>
  <c r="E46" i="22"/>
  <c r="D46" i="22"/>
  <c r="C46" i="22"/>
  <c r="B46" i="22"/>
  <c r="L41" i="22"/>
  <c r="M42" i="22"/>
  <c r="L42" i="22"/>
  <c r="M41" i="22"/>
  <c r="M40" i="22"/>
  <c r="L40" i="22"/>
  <c r="M39" i="22"/>
  <c r="L39" i="22"/>
  <c r="K38" i="22"/>
  <c r="J38" i="22"/>
  <c r="I38" i="22"/>
  <c r="H38" i="22"/>
  <c r="G38" i="22"/>
  <c r="F38" i="22"/>
  <c r="E38" i="22"/>
  <c r="D38" i="22"/>
  <c r="C38" i="22"/>
  <c r="B38" i="22"/>
  <c r="M34" i="22"/>
  <c r="L34" i="22"/>
  <c r="M33" i="22"/>
  <c r="L33" i="22"/>
  <c r="M32" i="22"/>
  <c r="L32" i="22"/>
  <c r="M31" i="22"/>
  <c r="L31" i="22"/>
  <c r="K30" i="22"/>
  <c r="J30" i="22"/>
  <c r="I30" i="22"/>
  <c r="H30" i="22"/>
  <c r="G30" i="22"/>
  <c r="F30" i="22"/>
  <c r="E30" i="22"/>
  <c r="D30" i="22"/>
  <c r="C30" i="22"/>
  <c r="B30" i="22"/>
  <c r="M26" i="22"/>
  <c r="L26" i="22"/>
  <c r="M25" i="22"/>
  <c r="L25" i="22"/>
  <c r="M24" i="22"/>
  <c r="L24" i="22"/>
  <c r="M23" i="22"/>
  <c r="L23" i="22"/>
  <c r="K22" i="22"/>
  <c r="J22" i="22"/>
  <c r="I22" i="22"/>
  <c r="H22" i="22"/>
  <c r="G22" i="22"/>
  <c r="F22" i="22"/>
  <c r="E22" i="22"/>
  <c r="D22" i="22"/>
  <c r="C22" i="22"/>
  <c r="B22" i="22"/>
  <c r="M18" i="22"/>
  <c r="L18" i="22"/>
  <c r="M17" i="22"/>
  <c r="L17" i="22"/>
  <c r="M16" i="22"/>
  <c r="L16" i="22"/>
  <c r="M15" i="22"/>
  <c r="L15" i="22"/>
  <c r="K14" i="22"/>
  <c r="J14" i="22"/>
  <c r="I14" i="22"/>
  <c r="H14" i="22"/>
  <c r="G14" i="22"/>
  <c r="F14" i="22"/>
  <c r="E14" i="22"/>
  <c r="D14" i="22"/>
  <c r="C14" i="22"/>
  <c r="B14" i="22"/>
  <c r="M10" i="22"/>
  <c r="L10" i="22"/>
  <c r="M9" i="22"/>
  <c r="L9" i="22"/>
  <c r="M8" i="22"/>
  <c r="L8" i="22"/>
  <c r="M7" i="22"/>
  <c r="L7" i="22"/>
  <c r="K6" i="22"/>
  <c r="J6" i="22"/>
  <c r="I6" i="22"/>
  <c r="H6" i="22"/>
  <c r="G6" i="22"/>
  <c r="F6" i="22"/>
  <c r="E6" i="22"/>
  <c r="D6" i="22"/>
  <c r="C6" i="22"/>
  <c r="B6" i="22"/>
  <c r="F11" i="21"/>
  <c r="E11" i="21"/>
  <c r="H10" i="21"/>
  <c r="G10" i="21"/>
  <c r="H9" i="21"/>
  <c r="G9" i="21"/>
  <c r="H8" i="21"/>
  <c r="G8" i="21"/>
  <c r="H7" i="21"/>
  <c r="G7" i="21"/>
  <c r="H6" i="21"/>
  <c r="G6" i="21"/>
  <c r="D5" i="21"/>
  <c r="H5" i="21" s="1"/>
  <c r="C5" i="21"/>
  <c r="G5" i="21" s="1"/>
  <c r="L46" i="22" l="1"/>
  <c r="M46" i="22"/>
  <c r="M38" i="22"/>
  <c r="L38" i="22"/>
  <c r="M30" i="22"/>
  <c r="L30" i="22"/>
  <c r="L14" i="22"/>
  <c r="M14" i="22"/>
  <c r="M6" i="22"/>
  <c r="M22" i="22"/>
  <c r="L6" i="22"/>
  <c r="L22" i="22"/>
  <c r="M8" i="20" l="1"/>
  <c r="L8" i="20"/>
  <c r="K7" i="20"/>
  <c r="J7" i="20"/>
  <c r="I7" i="20"/>
  <c r="H7" i="20"/>
  <c r="G7" i="20"/>
  <c r="F7" i="20"/>
  <c r="E7" i="20"/>
  <c r="D7" i="20"/>
  <c r="C7" i="20"/>
  <c r="B7" i="20"/>
  <c r="M6" i="20"/>
  <c r="L6" i="20"/>
  <c r="K5" i="20"/>
  <c r="J5" i="20"/>
  <c r="I5" i="20"/>
  <c r="H5" i="20"/>
  <c r="G5" i="20"/>
  <c r="F5" i="20"/>
  <c r="E5" i="20"/>
  <c r="D5" i="20"/>
  <c r="C5" i="20"/>
  <c r="B5" i="20"/>
  <c r="F7" i="19"/>
  <c r="E7" i="19"/>
  <c r="H6" i="19"/>
  <c r="G6" i="19"/>
  <c r="H5" i="19"/>
  <c r="G5" i="19"/>
  <c r="L7" i="20" l="1"/>
  <c r="L5" i="20"/>
  <c r="M5" i="20"/>
  <c r="M7" i="20"/>
  <c r="C10" i="15"/>
  <c r="B10" i="15"/>
  <c r="C6" i="15"/>
  <c r="C5" i="15" s="1"/>
  <c r="B6" i="15"/>
  <c r="B5" i="15" s="1"/>
  <c r="L7" i="12" l="1"/>
  <c r="M7" i="12"/>
  <c r="L8" i="12"/>
  <c r="M8" i="12"/>
  <c r="L9" i="12"/>
  <c r="M9" i="12"/>
  <c r="L10" i="12"/>
  <c r="M10" i="12"/>
  <c r="L12" i="12"/>
  <c r="M12" i="12"/>
  <c r="L13" i="12"/>
  <c r="M13" i="12"/>
  <c r="L14" i="12"/>
  <c r="M14" i="12"/>
  <c r="L15" i="12"/>
  <c r="M15" i="12"/>
  <c r="D11" i="12"/>
  <c r="E11" i="12"/>
  <c r="F11" i="12"/>
  <c r="G11" i="12"/>
  <c r="D6" i="12"/>
  <c r="E6" i="12"/>
  <c r="F6" i="12"/>
  <c r="G6" i="12"/>
  <c r="K11" i="12" l="1"/>
  <c r="J11" i="12"/>
  <c r="I11" i="12"/>
  <c r="H11" i="12"/>
  <c r="C11" i="12"/>
  <c r="B11" i="12"/>
  <c r="K6" i="12"/>
  <c r="J6" i="12"/>
  <c r="I6" i="12"/>
  <c r="H6" i="12"/>
  <c r="C6" i="12"/>
  <c r="B6" i="12"/>
  <c r="G11" i="11"/>
  <c r="F11" i="11"/>
  <c r="E11" i="11"/>
  <c r="D11" i="11"/>
  <c r="C11" i="11"/>
  <c r="B11" i="11"/>
  <c r="C6" i="11"/>
  <c r="D6" i="11"/>
  <c r="E6" i="11"/>
  <c r="F6" i="11"/>
  <c r="G6" i="11"/>
  <c r="B6" i="11"/>
  <c r="M11" i="12" l="1"/>
  <c r="L11" i="12"/>
  <c r="M6" i="12"/>
  <c r="L6" i="12"/>
</calcChain>
</file>

<file path=xl/sharedStrings.xml><?xml version="1.0" encoding="utf-8"?>
<sst xmlns="http://schemas.openxmlformats.org/spreadsheetml/2006/main" count="3103" uniqueCount="263">
  <si>
    <t>ЗС</t>
  </si>
  <si>
    <t>руб.</t>
  </si>
  <si>
    <t>Виды МП</t>
  </si>
  <si>
    <t>Утвердить  с учетом корректировки</t>
  </si>
  <si>
    <t>Наименование МО</t>
  </si>
  <si>
    <t>1 квартал</t>
  </si>
  <si>
    <t>2 квартал</t>
  </si>
  <si>
    <t>3 квартал</t>
  </si>
  <si>
    <t>4 квартал</t>
  </si>
  <si>
    <t>ИНГОССТРАХ-М</t>
  </si>
  <si>
    <t>МАКС-М</t>
  </si>
  <si>
    <t>РОСНО-МС</t>
  </si>
  <si>
    <t>СОГАЗ-МЕД</t>
  </si>
  <si>
    <t>Итого</t>
  </si>
  <si>
    <t>РГС-Медицина</t>
  </si>
  <si>
    <t>Утверждено на 2017 год</t>
  </si>
  <si>
    <t>Корректировка</t>
  </si>
  <si>
    <t>Утвердить с учетом корректировки</t>
  </si>
  <si>
    <t>Вид медицинской помощи</t>
  </si>
  <si>
    <t>Заболевание, состояния (МРФ)</t>
  </si>
  <si>
    <t>Стационарозамещение (МРФ)</t>
  </si>
  <si>
    <t>Согаз-Мед</t>
  </si>
  <si>
    <t>Росно-МС</t>
  </si>
  <si>
    <t>Ингосстрах-М</t>
  </si>
  <si>
    <t>Макс-М</t>
  </si>
  <si>
    <t>ИТОГ</t>
  </si>
  <si>
    <t>Диспансеризация взр. (1 эт.) (МУН)</t>
  </si>
  <si>
    <t>ВМП Челюстно-лицевая хирургия 40</t>
  </si>
  <si>
    <t>РГС - МЕДИЦИНА</t>
  </si>
  <si>
    <t>Заболевания, состояния (МРФ)</t>
  </si>
  <si>
    <t>Стационар(МРФ)</t>
  </si>
  <si>
    <t>Наименование медицинской организации</t>
  </si>
  <si>
    <t xml:space="preserve">Утверждено на 2017 г. </t>
  </si>
  <si>
    <t xml:space="preserve">Корректировка 
на 1 квартал </t>
  </si>
  <si>
    <t>ГБУЗ "Бузулукская больница скорой медицинской помощи"</t>
  </si>
  <si>
    <t>стационар (МРФ)</t>
  </si>
  <si>
    <t>стационар (МУН)</t>
  </si>
  <si>
    <t>ИТОГО</t>
  </si>
  <si>
    <t>к</t>
  </si>
  <si>
    <t>Корректировка объемов предоставления  стационарной медицинской помощи между уровнями и СМО на 1 квартал 2017 год для ГБУЗ "Бузулукская больница скорой медицинской помощи"</t>
  </si>
  <si>
    <t xml:space="preserve"> Корректировка объемов предоставления  стационарной медицинской помощи  на 2017 год  в части объемов по профилю "Акушерство и гинекология (роды)"</t>
  </si>
  <si>
    <t xml:space="preserve"> ГБУЗ «Бугурусланская   городская больница»</t>
  </si>
  <si>
    <t>ГБУЗ "ГБ" г. Гая</t>
  </si>
  <si>
    <t>ГБУЗ "ГБ" г. Кувандыка</t>
  </si>
  <si>
    <t>ГБУЗ "ГБ" г. Ясного</t>
  </si>
  <si>
    <t>ГБУЗ "ГБ" г. Соль-Илецка"</t>
  </si>
  <si>
    <t xml:space="preserve">Корректировка 
на 1-4 квартал </t>
  </si>
  <si>
    <t>Корректировка объемов предоставления  стационарной медицинской помощи  на 2017 год  в части объемов по профилю "Акушерство и гинекология (роды)" по СМО.</t>
  </si>
  <si>
    <t>ГБУЗ "Бугурусланская городская больница"</t>
  </si>
  <si>
    <t>Стационар(МУН)</t>
  </si>
  <si>
    <t>ГБУЗ «Областная детская клиническая больница»</t>
  </si>
  <si>
    <t>дневной стационар (МФР)</t>
  </si>
  <si>
    <t>ГАУЗ «Городская больница № 5»  г. Орска</t>
  </si>
  <si>
    <t>ГАУЗ «Детская городская больница» г. Новотроицка</t>
  </si>
  <si>
    <t xml:space="preserve">Корректировка на 1-4 квартал
</t>
  </si>
  <si>
    <t>ГАУЗ «Детская городская клиническая больница» города Оренбурга</t>
  </si>
  <si>
    <t xml:space="preserve"> Корректировка объемов предоставления  медицинской помощи  на 2017 год между дневным стационаром и стационаром, в части применения лекарственной терапии с применением иммуноглобулинов и генно-инженерных биологических препаратов</t>
  </si>
  <si>
    <t>Корректировка объемов предоставления  стационарной медицинской помощи между уровнями на 1 квартал 2017 год для ГБУЗ "Бузулукская больница скорой медицинской помощи"</t>
  </si>
  <si>
    <t xml:space="preserve">Корректировка на 1 -2 квартал
</t>
  </si>
  <si>
    <t>Корректировка объемов предоставления  медицинской помощи  на 2017 год между дневным стационаром и стационаром, в части применения лекарственной терапии с применением иммуноглобулинов и генно-инженерных биологических препаратов по СМО.</t>
  </si>
  <si>
    <t xml:space="preserve">Объемы предоставления  медицинской помощи на 2017 год для ООО Центр клеточных технологий  "Нью лайф" по ходатайству МО . </t>
  </si>
  <si>
    <t>Оценка объёма амбулаторно-поликлинических посещений на одного прикреплённого к медицинской организации.*</t>
  </si>
  <si>
    <t xml:space="preserve">
* при нормативе на год - 5,559 посещений на 1 жителя (взрослые), целевой показатель за 3 мес. 2017 года составляет - 1,3896 посещений на 1 жителя (взрослые) 11,887 посещений на 1 жителя (дети), целевой показатель за 3  мес. составляет - 2,9717 посещений на 1 жителя (взрослые).
** результат со значением "1" отражает наличие случаев АПП в отношении умерших граждан.</t>
  </si>
  <si>
    <t>Код МОЕР</t>
  </si>
  <si>
    <t>Краткое наименование медицинской организации</t>
  </si>
  <si>
    <t>Количество АПП посещений ВСЕГО за соответствующий период</t>
  </si>
  <si>
    <t>Кол-во прикреплённого населения (на соответствующий период)</t>
  </si>
  <si>
    <t>Расчётный показатель, как отношение общего количества посещений 
к кол-ву прикреплённого населения</t>
  </si>
  <si>
    <t>Баллы, согласно алгоритма оценки кол-ва посещений на 1 жителя</t>
  </si>
  <si>
    <t>Баллы, с учетом весового коэффициента</t>
  </si>
  <si>
    <t>Результат контроля по наличию случаев АПП в отношении умерших граждан**</t>
  </si>
  <si>
    <t>Итоговый балл по показателю</t>
  </si>
  <si>
    <t>взрослые</t>
  </si>
  <si>
    <t>дети</t>
  </si>
  <si>
    <t>средневзвеш. показатель</t>
  </si>
  <si>
    <t>ОРЕНБУРГ ОБЛАСТНАЯ КБ  № 2</t>
  </si>
  <si>
    <t>ОРЕНБУРГ ФГБОУ ВО ОРГМУ МИНЗДРАВА</t>
  </si>
  <si>
    <t>ОРЕНБУРГ ГБУЗ ГКБ №1</t>
  </si>
  <si>
    <t>ОРЕНБУРГ ГАУЗ ГКБ  №3</t>
  </si>
  <si>
    <t>ОРЕНБУРГ ГБУЗ ГКБ № 5</t>
  </si>
  <si>
    <t>ОРЕНБУРГ ГАУЗ ГКБ  №6</t>
  </si>
  <si>
    <t>ОРЕНБУРГ ГАУЗ ДГКБ</t>
  </si>
  <si>
    <t>ОРЕНБУРГ ГАУЗ ГКБ ИМ. ПИРОГОВА Н.И.</t>
  </si>
  <si>
    <t>ОРСКАЯ ГАУЗ ГБ № 2</t>
  </si>
  <si>
    <t>ОРСКАЯ ГАУЗ ГБ № 3</t>
  </si>
  <si>
    <t>ОРСКАЯ ГАУЗ ГБ № 4</t>
  </si>
  <si>
    <t>ОРСКАЯ ГАУЗ ГБ № 5</t>
  </si>
  <si>
    <t>ОРСКАЯ ГАУЗ ГБ № 1</t>
  </si>
  <si>
    <t>НОВОТРОИЦКАЯ ГАУЗ ДГБ</t>
  </si>
  <si>
    <t>МЕДНОГОРСКАЯ ГБ</t>
  </si>
  <si>
    <t>БУГУРУСЛАНСКАЯ ГБ</t>
  </si>
  <si>
    <t>БУГУРУСЛАНСКАЯ РБ</t>
  </si>
  <si>
    <t>АБДУЛИНСКАЯ ГБ</t>
  </si>
  <si>
    <t>АДАМОВСКАЯ РБ</t>
  </si>
  <si>
    <t>АКБУЛАКСКАЯ РБ</t>
  </si>
  <si>
    <t>АЛЕКСАНДРОВСКАЯ РБ</t>
  </si>
  <si>
    <t>АСЕКЕЕВСКАЯ РБ</t>
  </si>
  <si>
    <t>БЕЛЯЕВСКАЯ РБ</t>
  </si>
  <si>
    <t>ГАЙСКАЯ ГБ</t>
  </si>
  <si>
    <t>ГРАЧЕВСКАЯ РБ</t>
  </si>
  <si>
    <t>ДОМБАРОВСКАЯ РБ</t>
  </si>
  <si>
    <t>ИЛЕКСКАЯ РБ</t>
  </si>
  <si>
    <t>КВАРКЕНСКАЯ РБ</t>
  </si>
  <si>
    <t>КРАСНОГВАРДЕЙСКАЯ РБ</t>
  </si>
  <si>
    <t>КУВАНДЫКСКАЯ ГБ</t>
  </si>
  <si>
    <t>КУРМАНАЕВСКАЯ РБ</t>
  </si>
  <si>
    <t>МАТВЕЕВСКАЯ РБ</t>
  </si>
  <si>
    <t>НОВООРСКАЯ РБ</t>
  </si>
  <si>
    <t>НОВОСЕРГИЕВСКАЯ РБ</t>
  </si>
  <si>
    <t>ОКТЯБРЬСКАЯ РБ</t>
  </si>
  <si>
    <t>ОРЕНБУРГСКАЯ РБ</t>
  </si>
  <si>
    <t>ПЕРВОМАЙСКАЯ РБ</t>
  </si>
  <si>
    <t>ПЕРЕВОЛОЦКАЯ РБ</t>
  </si>
  <si>
    <t>ПОНОМАРЕВСКАЯ РБ</t>
  </si>
  <si>
    <t>САКМАРСКАЯ  РБ</t>
  </si>
  <si>
    <t>САРАКТАШСКАЯ РБ</t>
  </si>
  <si>
    <t>СВЕТЛИНСКАЯ РБ</t>
  </si>
  <si>
    <t>СЕВЕРНАЯ РБ</t>
  </si>
  <si>
    <t>СОЛЬ-ИЛЕЦКАЯ ГБ</t>
  </si>
  <si>
    <t>СОРОЧИНСКАЯ ГБ</t>
  </si>
  <si>
    <t>ТАШЛИНСКАЯ РБ</t>
  </si>
  <si>
    <t>ТОЦКАЯ РБ</t>
  </si>
  <si>
    <t>ТЮЛЬГАНСКАЯ РБ</t>
  </si>
  <si>
    <t>ШАРЛЫКСКАЯ РБ</t>
  </si>
  <si>
    <t>ЯСНЕНСКАЯ ГБ</t>
  </si>
  <si>
    <t>СТУДЕНЧЕСКАЯ ПОЛИКЛИНИКА ОГУ</t>
  </si>
  <si>
    <t>ОРЕНБУРГ ОКБ НА СТ. ОРЕНБУРГ</t>
  </si>
  <si>
    <t>ОРСКАЯ УБ НА СТ. ОРСК</t>
  </si>
  <si>
    <t>БУЗУЛУКСКАЯ УЗЛ.  Б-ЦА НА СТ.  БУЗУЛУК</t>
  </si>
  <si>
    <t>АБДУЛИНСКАЯ УЗЛ. ПОЛ-КА НА СТ. АБДУЛИНО</t>
  </si>
  <si>
    <t>ОРЕНБУРГ ФИЛИАЛ № 3 ФГКУ "426 ВГ" МО РФ</t>
  </si>
  <si>
    <t xml:space="preserve">ФКУЗ МСЧ-56 ФСИН РОССИИ </t>
  </si>
  <si>
    <t>МСЧ МВД ПО ОРЕНБУРГСКОЙ ОБЛАСТИ</t>
  </si>
  <si>
    <t>НОВОТРОИЦК БОЛЬНИЦА СКОРОЙ МЕДИЦИНСКОЙ ПОМОЩИ</t>
  </si>
  <si>
    <t>БУЗУЛУКСКАЯ БОЛЬНИЦА СКОРОЙ МЕДИЦИНСКОЙ ПОМОЩИ</t>
  </si>
  <si>
    <t>ВСЕГО</t>
  </si>
  <si>
    <t>Оценка долевого объёма посещений с профилактической целью от общего количества амбулаторно-поликлинических посещений.*</t>
  </si>
  <si>
    <t>* в общем количестве посещений - нормативная доля посещений в 2017 году на взрослых составляет 0,269 (или 26,9%), на детей составляет 0,413 (или 41,3%).
** результат со значением "1" отражает наличие случаев АПП в отношении умерших граждан.</t>
  </si>
  <si>
    <t>Количество посещений с профилактической целью</t>
  </si>
  <si>
    <t>Доля посещений с профилактической целью от общего кол-ва посещений</t>
  </si>
  <si>
    <t>Баллы, согласно алгоритма оценки кол-ва посещений с профилактической целью</t>
  </si>
  <si>
    <t>Оценка охвата диспансеризацией взрослого и детского  населения*.</t>
  </si>
  <si>
    <t>* целевой показатель охвата на взрослых за 3 мес. 2017 года составляет - 24,24%, на детей  составляет - 20,04%
** результат со значением "1" отражает наличие случаев АПП в отношении умерших граждан.</t>
  </si>
  <si>
    <t>Максимальный балл  по показателю - 5</t>
  </si>
  <si>
    <t>Кол-во прошедших дипансеризацию</t>
  </si>
  <si>
    <t>Кол-во граждан, подлежащих диспансеризации по данным МЗ Оренбургской обл.</t>
  </si>
  <si>
    <t>Отношение кол-ва прошедших диспансеризацию к кол-ву подлежащих диспансеризации</t>
  </si>
  <si>
    <t>Баллы, согласно алгоритма оценки охвата диспансеризации взрослого населения</t>
  </si>
  <si>
    <t>Взрослые</t>
  </si>
  <si>
    <t>Дети</t>
  </si>
  <si>
    <t>Оценка уровня обращений в неотложной форме.*</t>
  </si>
  <si>
    <t>* при нормативе на год - 0,5129 посещений на 1 жителя (взрослые), целевой показатель за 3 мес. 2017 года составляет - 0,1282 посещений на 1 жителя (взрослые); при нормативе  на год - 0,7319 посещений на 1 жителя (дети) целевой показатель за 3 мес. 2017 года составляет - 0,1830 посещений на 1 жителя (дети)
** результат со значением "1" отражает наличие случаев АПП в отношении умерших граждан.</t>
  </si>
  <si>
    <t>Количество случаев неотложной помощи</t>
  </si>
  <si>
    <t>ИТОГОВЫЙ балл по показателю</t>
  </si>
  <si>
    <t>Частота вызовов скорой помощи ПН*</t>
  </si>
  <si>
    <t>* при нормативе на год - 0,304 посещений на 1 жителя (взрослые), целевой показатель за 3 мес. 2017 года составляет - 0,076 посещений на 1 жителя (взрослые); при нормативе  на год - 0,286 посещений на 1 жителя (дети) целевой показатель за 3 мес. 2017 года составляет - 0,0715 посещений на 1 жителя (дети)
** результат со значением "1" отражает наличие случаев АПП в отношении умерших граждан.</t>
  </si>
  <si>
    <t>Общее количество вызовов СМП</t>
  </si>
  <si>
    <t>Расчётный показатель, как отношение общего количества вызовов СМП
к кол-ву прикреплённого населения</t>
  </si>
  <si>
    <t>Баллы, согласно алгоритма оценки уровня госпитализации</t>
  </si>
  <si>
    <t>Уровень госпитализации ПН в стационар от общей численности ПН*</t>
  </si>
  <si>
    <t>* при нормативе на год - 0,149 госпитализаций на 1 жителя (взрослые), целевой показатель за 3 мес. 2017 года составляет - 0,0372 госпитализаций на 1 жителя (взрослые); при нормативе  на год - 0,158 госпитализаций на 1 жителя (дети) целевой показатель за 3 мес. 2017 года составляет - 0,0395 госпитализаций на 1 жителя (дети)
** результат со значением "1" отражает наличие случаев АПП в отношении умерших граждан.</t>
  </si>
  <si>
    <t>Кол-во случаев  госпитализаций ПН</t>
  </si>
  <si>
    <t>Расчётный показатель, как отношение общего количества случаев  госпитализаций ПН к общему количеству ПН</t>
  </si>
  <si>
    <t>Баллы, согласно алгоритма оценки доли госпитализаций в общем объеме ПН</t>
  </si>
  <si>
    <t>Охват амбулаторной помощью ПН, ранее  госпитализированного с диагнозом инфарк/инсульт( в течение одного месяца после выписки из стационаров)*</t>
  </si>
  <si>
    <t>* За норматив принимается значение "лучшего"( 1),наибольшего результата в расчетном периоде
** результат со значением "1" отражает наличие случаев АПП в отношении умерших граждан.</t>
  </si>
  <si>
    <t>Количество случаев АПП в течение одного месяца после инфаркта/инсульта</t>
  </si>
  <si>
    <t>Кол-во случаев инфарктов/инсультов с привзякой к прикрепленному МО</t>
  </si>
  <si>
    <t xml:space="preserve">Расчётный показатель, как отношение общего количества случаев АПП в  течение месяца после инфаркта/инсульта к общему количеству случаев инфарктов/инсультов </t>
  </si>
  <si>
    <t>Баллы, согласно алгоритма оценки доли пациентов, которым была оказана помощь в течение меясца после инфаркта/инсульта</t>
  </si>
  <si>
    <t>Весовые коэффициенты для расчета показателей 
премирования медицинских организаций
(применяются к рассчитанным по методике оценочным баллам с целью определения средневзвешенного показателя оценки с учетом возрастной структуры прикрепленного населения)</t>
  </si>
  <si>
    <t>Количество детского прикрепленного населения за соответствующий период</t>
  </si>
  <si>
    <t>Количество взрослого прикрепленного населения за соответствующий период</t>
  </si>
  <si>
    <t>Общее количество прикрепленного населения по МО</t>
  </si>
  <si>
    <t>Доля детского населения по МО</t>
  </si>
  <si>
    <t>Доля взрослого населения по МО</t>
  </si>
  <si>
    <t xml:space="preserve">Расчёт общего количества баллов по всем целевым показателям и % премиальной части.
</t>
  </si>
  <si>
    <t>Оценка объёма амбулаторно-поликлинических посещений на одного прикреплённого к медицинской организации</t>
  </si>
  <si>
    <t>Оценка долевого объёма посещений с профилактической целью от общего количества амбулаторно-поликлинических посещений</t>
  </si>
  <si>
    <t>Оценка охвата диспансеризацией взрослого и детского населения</t>
  </si>
  <si>
    <t>Оценка уровня обращений в неотложной форме</t>
  </si>
  <si>
    <t>Оценка частоты вызовов СМП</t>
  </si>
  <si>
    <t xml:space="preserve">Оценка уровня госпитализации  ПН  в стационар от общей численности ПН </t>
  </si>
  <si>
    <t>Оценка доли экстренных госпитализаций в общем объеме  госпитализаций ПН</t>
  </si>
  <si>
    <t>Оценка охвата ПН, ранее госпитализированного с диагнозами инфаркт/инсульт</t>
  </si>
  <si>
    <t xml:space="preserve">Всего баллов (взвешенная итоговая оценка с учетом возрастной структуры населения и доп.контроля по АПП умершим) </t>
  </si>
  <si>
    <t>Максимальное количество баллов, которое МО может получить в результате рассчета</t>
  </si>
  <si>
    <t xml:space="preserve">%* от премиальной части
</t>
  </si>
  <si>
    <t>Максимальный Балл</t>
  </si>
  <si>
    <t>расчетный балл</t>
  </si>
  <si>
    <t xml:space="preserve"> расчетный балл</t>
  </si>
  <si>
    <t>% премиальной суммы, подлежащий перечислению в МО в соответствии с утвержденным расчетом результатов оценки</t>
  </si>
  <si>
    <t xml:space="preserve">Филиал "Оренбург-Росно-МС" ОАО Страховая компания "Росно-МС" </t>
  </si>
  <si>
    <t>Ф-л ООО "РГС-МЕДИЦИНА" В Оренбургской области</t>
  </si>
  <si>
    <t xml:space="preserve">Филиал ООО "Страховая компания "Ингосстрах-М" в г.Оренбурге </t>
  </si>
  <si>
    <t>Филиал ЗАО "Медицинская акционарная страховая компания "МАКС-М" в г.Оренбурге</t>
  </si>
  <si>
    <t>Оренбургский филиал АО "Страховая компания "Согаз-мед"</t>
  </si>
  <si>
    <t xml:space="preserve">Расчет суммы премии, подлежащей распределению  по итогам работы медицинских организаций - балансодержателей за март 2017 года </t>
  </si>
  <si>
    <t>Расчет лимитов подушевого финансирования амбулаторно-поликлинической помощи на Апрель 2017 года</t>
  </si>
  <si>
    <t xml:space="preserve">МО </t>
  </si>
  <si>
    <t>СМО</t>
  </si>
  <si>
    <t>СОГАЗ-МС</t>
  </si>
  <si>
    <t>ИНГОССТРАХ-МС</t>
  </si>
  <si>
    <t>0-1</t>
  </si>
  <si>
    <t>М</t>
  </si>
  <si>
    <t xml:space="preserve">Ж </t>
  </si>
  <si>
    <t>1-4</t>
  </si>
  <si>
    <t>5-17</t>
  </si>
  <si>
    <t>18-20</t>
  </si>
  <si>
    <t>21-59</t>
  </si>
  <si>
    <t>21-54</t>
  </si>
  <si>
    <t>60 и старше</t>
  </si>
  <si>
    <t>55 и старше</t>
  </si>
  <si>
    <t>Итого по области</t>
  </si>
  <si>
    <t>Численность прикрепленного на 1 число месяца по СМО →
и по ПВГ ↓</t>
  </si>
  <si>
    <t xml:space="preserve">Лимит ПФ по СМО </t>
  </si>
  <si>
    <t xml:space="preserve"> ГАУЗ "Областной центр охраны здоровья семьи и репродукции"</t>
  </si>
  <si>
    <t xml:space="preserve">ГБУЗ № 1     г. Оренбурга </t>
  </si>
  <si>
    <t>ГБУЗ "Оренбургский областной клинический онкологический диспансер"</t>
  </si>
  <si>
    <t xml:space="preserve">Сумма премиального фонда за март 2017г. (10% от подушевого лимита), рублей </t>
  </si>
  <si>
    <t xml:space="preserve">Итого премиальный фонд к распределению 
по итогам работы за март 2017г., рублей </t>
  </si>
  <si>
    <t>Расчет премиальных сумм по итогам работы амбулаторной службы медицинских организаций – балансодержателей 
за март 2017 года в разрезе страховых медицинских организаций</t>
  </si>
  <si>
    <t xml:space="preserve">Премиальный фонд к распределению 
по итогам работы за март 2017г., рублей </t>
  </si>
  <si>
    <t xml:space="preserve">Итого сумма премии к выплате
по итогам работы  за март 2017г., рублей </t>
  </si>
  <si>
    <t>СПРАВОЧНО
переходящий на апрель 2017г.  остаток</t>
  </si>
  <si>
    <t>х</t>
  </si>
  <si>
    <t>Приложение 1.1 к протоколу заседания Комиссии по разработке ТП ОМС № 9 от 05.05.2017 г.</t>
  </si>
  <si>
    <t>Приложение 1.2 к протоколу заседания Комиссии по разработке ТП ОМС № 9 от 05.05.2017 г.</t>
  </si>
  <si>
    <t>Приложение 1.3 к протоколу заседания Комиссии по разработке ТП ОМС № 9 от 05.05.2017 г.</t>
  </si>
  <si>
    <t>Приложение 1.4 к протоколу заседания Комиссии по разработке ТП ОМС № 9 от 05.05.2017 г.</t>
  </si>
  <si>
    <t>Приложение 1.5 к протоколу заседания Комиссии по разработке ТП ОМС № 9 от 05.05.2017 г.</t>
  </si>
  <si>
    <t>Приложение 1.6 к протоколу заседания Комиссии по разработке ТП ОМС № 9 от 05.05.2017 г.</t>
  </si>
  <si>
    <t>Приложение 1.7 к протоколу заседания Комиссии по разработке ТП ОМС № 9 от 05.05.2017 г.</t>
  </si>
  <si>
    <t>Приложение 1.8 к протоколу заседания Комиссии по разработке ТП ОМС № 9 от 05.05.2017 г.</t>
  </si>
  <si>
    <t>Приложение 1.9 к протоколу заседания Комиссии по разработке ТП ОМС № 9 от 05.05.2017 г.</t>
  </si>
  <si>
    <t>Приложение 1.10 к протоколу заседания Комиссии по разработке ТП ОМС № 9 от 05.05.2017 г.</t>
  </si>
  <si>
    <t>Приложение 1.11 к протоколу заседания Комиссии по разработке ТП ОМС № 9 от 05.05.2017 г.</t>
  </si>
  <si>
    <t>Приложение 2 к протоколу заседания Комиссии по разработке ТП ОМС № 9 от 05.05.2017 г.</t>
  </si>
  <si>
    <t>Приложение 3 к протоколу заседания Комиссии по разработке ТП ОМС № 9 от 05.05.2017 г.</t>
  </si>
  <si>
    <t>Приложение 3.1 к протоколу заседания Комиссии по разработке ТП ОМС № 9 от 05.05.2017 г.</t>
  </si>
  <si>
    <t>Приложение  4 к протоколу заседания Комиссии по разработке ТП ОМС № 9 от 05.05.2017 г.</t>
  </si>
  <si>
    <t>Приложение  4.1 к протоколу заседания Комиссии по разработке ТП ОМС № 9 от 05.05.2017 г.</t>
  </si>
  <si>
    <t>Приложение 5 к протоколу заседания Комиссии по разработке ТП ОМС № 9 от 05.05.2017 г.</t>
  </si>
  <si>
    <t>Приложение 6 к протоколу заседания Комиссии по разработке ТП ОМС № 9 от 05.05.2017 г.</t>
  </si>
  <si>
    <t>Приложение 6.1 к протоколу заседания Комиссии по разработке ТП ОМС № 9 от 05.05.2017 г.</t>
  </si>
  <si>
    <t>Приложение 7 к протоколу заседания Комиссии по разработке ТП ОМС № 9 от 05.05.2017 г.</t>
  </si>
  <si>
    <t>Остаток премиального фонда по МО-балансодержателям за январь - февраль 2017г. после оценки результатов и выплаты СМО, рублей</t>
  </si>
  <si>
    <t>Приложение 8 к протоколу заседания Комиссии по разработке ТП ОМС № 9 от 05.05.2017 г.</t>
  </si>
  <si>
    <t>Корректировка ВМП (Неонатология, группа 14) 1 квартал между СМО по ГАУЗ "ООКБ № 2"</t>
  </si>
  <si>
    <t>ВМП Неонатология 14</t>
  </si>
  <si>
    <t>РГС-МЕДИЦИНА</t>
  </si>
  <si>
    <t>Диспансеризация взр. (2 эт.) (МУН)</t>
  </si>
  <si>
    <t>Диспансеризация детей (МУН)</t>
  </si>
  <si>
    <t>ГАУЗ "ГКБ № 3" г. Оренбурга</t>
  </si>
  <si>
    <t xml:space="preserve">Корректировка объемов предоставления  медицинской помощи на 2017 год между кварталами и СМО для ГАУЗ "Областной центр охраны здоровья семьи и репродукции",  "ГБУЗ № 1 г. Оренбурга,  ГБУЗ "Оренбургский областной клинический онкологический диспансер" и  ГАУЗ "ГКБ № 3" г. Оренбурга по ходатайствам МО. </t>
  </si>
  <si>
    <t xml:space="preserve">Корректировка объемов предоставления  медицинской помощи на 2017 год между кварталами для ГАУЗ "Областной центр охраны здоровья семьи и репродукции, "ГБУЗ № 1 г. Оренбурга, ГБУЗ "Оренбургский областной клинический онкологический диспансер" и  ГАУЗ "ГКБ № 3" г. Оренбурга  по ходатайствам МО. </t>
  </si>
  <si>
    <t xml:space="preserve"> Корректировка объемов предоставления  стационарной медицинской помощи  на 2017 год  </t>
  </si>
  <si>
    <t>ГБУЗ «Городская клиническая больница №1» г.Оренбурга</t>
  </si>
  <si>
    <t>Приложение  9 к протоколу заседания Комиссии по разработке ТП ОМС № 9 от 05.05.2017 г.</t>
  </si>
  <si>
    <t>Приложение 9.1 к протоколу заседания Комиссии по разработке ТП ОМС № 9 от 05.05.2017 г.</t>
  </si>
  <si>
    <t xml:space="preserve"> Корректировка объемов предоставления  стационарной медицинской помощи  на 2017 год  по СМО для ГБУЗ ГКБ № 1 г. Оренбурга.</t>
  </si>
  <si>
    <t>Стационар (МУН)</t>
  </si>
  <si>
    <t>Приложение 5.1 к протоколу заседания Комиссии по разработке ТП ОМС № 9 от 05.05.2017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</si>
</sst>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р_._-;\-* #,##0.00_р_._-;_-* &quot;-&quot;??_р_._-;_-@_-"/>
    <numFmt numFmtId="164" formatCode="0.000"/>
    <numFmt numFmtId="165" formatCode="0.0000"/>
    <numFmt numFmtId="166" formatCode="#,##0.0000"/>
    <numFmt numFmtId="167" formatCode="#,##0.000"/>
  </numFmts>
  <fonts count="38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1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4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  <charset val="204"/>
    </font>
    <font>
      <b/>
      <sz val="12"/>
      <name val="Arial"/>
      <family val="2"/>
      <charset val="204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charset val="204"/>
      <scheme val="minor"/>
    </font>
    <font>
      <sz val="8"/>
      <color indexed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8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0" fontId="9" fillId="0" borderId="0"/>
    <xf numFmtId="43" fontId="2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23" fillId="0" borderId="0"/>
    <xf numFmtId="0" fontId="9" fillId="0" borderId="0"/>
  </cellStyleXfs>
  <cellXfs count="340">
    <xf numFmtId="0" fontId="0" fillId="0" borderId="0" xfId="0"/>
    <xf numFmtId="0" fontId="4" fillId="0" borderId="0" xfId="2" applyFont="1"/>
    <xf numFmtId="0" fontId="3" fillId="0" borderId="0" xfId="2"/>
    <xf numFmtId="3" fontId="4" fillId="2" borderId="1" xfId="2" applyNumberFormat="1" applyFont="1" applyFill="1" applyBorder="1" applyAlignment="1">
      <alignment horizontal="center" vertical="center" wrapText="1"/>
    </xf>
    <xf numFmtId="4" fontId="4" fillId="2" borderId="1" xfId="2" applyNumberFormat="1" applyFont="1" applyFill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/>
    </xf>
    <xf numFmtId="4" fontId="4" fillId="0" borderId="1" xfId="4" applyNumberFormat="1" applyFont="1" applyBorder="1" applyAlignment="1">
      <alignment horizontal="center" vertical="center"/>
    </xf>
    <xf numFmtId="3" fontId="4" fillId="0" borderId="1" xfId="2" applyNumberFormat="1" applyFont="1" applyBorder="1" applyAlignment="1">
      <alignment horizontal="center" vertical="center"/>
    </xf>
    <xf numFmtId="4" fontId="4" fillId="0" borderId="1" xfId="2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3" fontId="11" fillId="0" borderId="1" xfId="6" applyNumberFormat="1" applyFont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3" fontId="14" fillId="0" borderId="1" xfId="0" applyNumberFormat="1" applyFont="1" applyBorder="1"/>
    <xf numFmtId="3" fontId="14" fillId="0" borderId="1" xfId="0" applyNumberFormat="1" applyFont="1" applyBorder="1" applyAlignment="1">
      <alignment vertical="center"/>
    </xf>
    <xf numFmtId="0" fontId="14" fillId="0" borderId="1" xfId="0" applyFont="1" applyBorder="1" applyAlignment="1">
      <alignment horizontal="left" vertical="center" wrapText="1"/>
    </xf>
    <xf numFmtId="0" fontId="9" fillId="0" borderId="0" xfId="3" applyFont="1" applyFill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1" fillId="0" borderId="1" xfId="6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vertical="center"/>
    </xf>
    <xf numFmtId="4" fontId="14" fillId="0" borderId="1" xfId="0" applyNumberFormat="1" applyFont="1" applyBorder="1"/>
    <xf numFmtId="0" fontId="4" fillId="0" borderId="1" xfId="2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5" fillId="2" borderId="1" xfId="7" applyNumberFormat="1" applyFont="1" applyFill="1" applyBorder="1" applyAlignment="1">
      <alignment horizontal="right" vertical="center" wrapText="1"/>
    </xf>
    <xf numFmtId="0" fontId="16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/>
    </xf>
    <xf numFmtId="3" fontId="11" fillId="0" borderId="1" xfId="0" applyNumberFormat="1" applyFont="1" applyBorder="1" applyAlignment="1">
      <alignment horizontal="center"/>
    </xf>
    <xf numFmtId="0" fontId="4" fillId="0" borderId="1" xfId="2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0" xfId="2" applyFont="1" applyAlignment="1">
      <alignment vertical="center" wrapText="1"/>
    </xf>
    <xf numFmtId="0" fontId="6" fillId="0" borderId="4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/>
    </xf>
    <xf numFmtId="0" fontId="6" fillId="0" borderId="1" xfId="2" applyFont="1" applyBorder="1" applyAlignment="1">
      <alignment horizontal="center" vertical="center" wrapText="1"/>
    </xf>
    <xf numFmtId="3" fontId="6" fillId="0" borderId="1" xfId="2" applyNumberFormat="1" applyFont="1" applyBorder="1" applyAlignment="1">
      <alignment horizontal="center" vertical="center" wrapText="1"/>
    </xf>
    <xf numFmtId="3" fontId="5" fillId="0" borderId="1" xfId="2" applyNumberFormat="1" applyFont="1" applyBorder="1" applyAlignment="1">
      <alignment horizontal="center" vertical="center"/>
    </xf>
    <xf numFmtId="3" fontId="4" fillId="0" borderId="1" xfId="2" applyNumberFormat="1" applyFont="1" applyBorder="1" applyAlignment="1">
      <alignment horizontal="center" vertical="center" wrapText="1"/>
    </xf>
    <xf numFmtId="3" fontId="4" fillId="0" borderId="1" xfId="4" applyNumberFormat="1" applyFont="1" applyBorder="1" applyAlignment="1">
      <alignment horizontal="center" vertical="center"/>
    </xf>
    <xf numFmtId="3" fontId="3" fillId="0" borderId="0" xfId="2" applyNumberFormat="1"/>
    <xf numFmtId="0" fontId="6" fillId="0" borderId="10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3" fontId="5" fillId="0" borderId="1" xfId="2" applyNumberFormat="1" applyFont="1" applyFill="1" applyBorder="1" applyAlignment="1">
      <alignment horizontal="center" vertical="center"/>
    </xf>
    <xf numFmtId="3" fontId="6" fillId="0" borderId="4" xfId="2" applyNumberFormat="1" applyFont="1" applyBorder="1" applyAlignment="1">
      <alignment horizontal="center" vertical="center" wrapText="1"/>
    </xf>
    <xf numFmtId="0" fontId="17" fillId="0" borderId="0" xfId="2" applyFont="1"/>
    <xf numFmtId="0" fontId="18" fillId="0" borderId="1" xfId="2" applyFont="1" applyBorder="1" applyAlignment="1">
      <alignment horizontal="center"/>
    </xf>
    <xf numFmtId="0" fontId="7" fillId="0" borderId="1" xfId="2" applyFont="1" applyBorder="1" applyAlignment="1">
      <alignment horizontal="center" vertical="center" wrapText="1"/>
    </xf>
    <xf numFmtId="3" fontId="4" fillId="0" borderId="10" xfId="4" applyNumberFormat="1" applyFont="1" applyBorder="1" applyAlignment="1">
      <alignment horizontal="center" vertical="center"/>
    </xf>
    <xf numFmtId="4" fontId="4" fillId="0" borderId="10" xfId="4" applyNumberFormat="1" applyFont="1" applyBorder="1" applyAlignment="1">
      <alignment horizontal="center" vertical="center"/>
    </xf>
    <xf numFmtId="0" fontId="6" fillId="3" borderId="3" xfId="2" applyFont="1" applyFill="1" applyBorder="1" applyAlignment="1">
      <alignment horizontal="center" vertical="center" wrapText="1"/>
    </xf>
    <xf numFmtId="3" fontId="4" fillId="3" borderId="3" xfId="2" applyNumberFormat="1" applyFont="1" applyFill="1" applyBorder="1" applyAlignment="1">
      <alignment horizontal="center" vertical="center" wrapText="1"/>
    </xf>
    <xf numFmtId="4" fontId="4" fillId="3" borderId="3" xfId="2" applyNumberFormat="1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4" fontId="4" fillId="3" borderId="3" xfId="4" applyNumberFormat="1" applyFont="1" applyFill="1" applyBorder="1" applyAlignment="1">
      <alignment horizontal="center" vertical="center"/>
    </xf>
    <xf numFmtId="3" fontId="4" fillId="3" borderId="3" xfId="2" applyNumberFormat="1" applyFont="1" applyFill="1" applyBorder="1" applyAlignment="1">
      <alignment horizontal="center" vertical="center"/>
    </xf>
    <xf numFmtId="4" fontId="4" fillId="3" borderId="3" xfId="2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left" vertical="center" wrapText="1"/>
    </xf>
    <xf numFmtId="3" fontId="7" fillId="3" borderId="11" xfId="0" applyNumberFormat="1" applyFont="1" applyFill="1" applyBorder="1" applyAlignment="1">
      <alignment horizontal="center" vertical="center" wrapText="1"/>
    </xf>
    <xf numFmtId="3" fontId="11" fillId="3" borderId="11" xfId="0" applyNumberFormat="1" applyFont="1" applyFill="1" applyBorder="1" applyAlignment="1">
      <alignment horizontal="center" vertical="center" wrapText="1"/>
    </xf>
    <xf numFmtId="3" fontId="11" fillId="3" borderId="11" xfId="6" applyNumberFormat="1" applyFont="1" applyFill="1" applyBorder="1" applyAlignment="1">
      <alignment horizontal="center" vertical="center" wrapText="1"/>
    </xf>
    <xf numFmtId="3" fontId="14" fillId="3" borderId="11" xfId="0" applyNumberFormat="1" applyFont="1" applyFill="1" applyBorder="1"/>
    <xf numFmtId="3" fontId="14" fillId="3" borderId="5" xfId="0" applyNumberFormat="1" applyFont="1" applyFill="1" applyBorder="1"/>
    <xf numFmtId="0" fontId="0" fillId="0" borderId="0" xfId="0" applyAlignment="1"/>
    <xf numFmtId="0" fontId="0" fillId="0" borderId="0" xfId="0" applyAlignment="1">
      <alignment horizontal="left"/>
    </xf>
    <xf numFmtId="164" fontId="0" fillId="0" borderId="0" xfId="0" applyNumberFormat="1" applyAlignment="1">
      <alignment wrapText="1"/>
    </xf>
    <xf numFmtId="164" fontId="0" fillId="0" borderId="0" xfId="0" applyNumberFormat="1"/>
    <xf numFmtId="0" fontId="9" fillId="0" borderId="0" xfId="0" applyFont="1" applyAlignment="1">
      <alignment wrapText="1"/>
    </xf>
    <xf numFmtId="4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21" fillId="0" borderId="6" xfId="0" applyFont="1" applyBorder="1" applyAlignment="1">
      <alignment wrapText="1"/>
    </xf>
    <xf numFmtId="0" fontId="22" fillId="4" borderId="1" xfId="8" applyNumberFormat="1" applyFont="1" applyFill="1" applyBorder="1" applyAlignment="1">
      <alignment horizontal="left" vertical="center" wrapText="1"/>
    </xf>
    <xf numFmtId="0" fontId="22" fillId="4" borderId="1" xfId="8" applyNumberFormat="1" applyFont="1" applyFill="1" applyBorder="1" applyAlignment="1">
      <alignment horizontal="center" vertical="center" wrapText="1"/>
    </xf>
    <xf numFmtId="3" fontId="22" fillId="4" borderId="2" xfId="8" applyNumberFormat="1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4" fontId="9" fillId="4" borderId="2" xfId="8" applyNumberFormat="1" applyFont="1" applyFill="1" applyBorder="1" applyAlignment="1">
      <alignment horizontal="center" vertical="center" wrapText="1"/>
    </xf>
    <xf numFmtId="4" fontId="22" fillId="4" borderId="1" xfId="8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164" fontId="9" fillId="0" borderId="1" xfId="0" applyNumberFormat="1" applyFont="1" applyBorder="1" applyAlignment="1">
      <alignment horizontal="center" wrapText="1"/>
    </xf>
    <xf numFmtId="164" fontId="9" fillId="0" borderId="1" xfId="0" applyNumberFormat="1" applyFont="1" applyBorder="1" applyAlignment="1">
      <alignment horizontal="center"/>
    </xf>
    <xf numFmtId="1" fontId="9" fillId="0" borderId="1" xfId="0" applyNumberFormat="1" applyFont="1" applyBorder="1" applyAlignment="1">
      <alignment horizontal="center" wrapText="1"/>
    </xf>
    <xf numFmtId="1" fontId="9" fillId="0" borderId="1" xfId="0" applyNumberFormat="1" applyFont="1" applyBorder="1" applyAlignment="1">
      <alignment horizontal="center"/>
    </xf>
    <xf numFmtId="0" fontId="22" fillId="0" borderId="1" xfId="8" applyNumberFormat="1" applyFont="1" applyBorder="1" applyAlignment="1">
      <alignment horizontal="left" wrapText="1"/>
    </xf>
    <xf numFmtId="0" fontId="22" fillId="0" borderId="1" xfId="8" applyNumberFormat="1" applyFont="1" applyBorder="1" applyAlignment="1">
      <alignment wrapText="1"/>
    </xf>
    <xf numFmtId="3" fontId="9" fillId="0" borderId="1" xfId="0" applyNumberFormat="1" applyFont="1" applyBorder="1"/>
    <xf numFmtId="3" fontId="22" fillId="2" borderId="1" xfId="9" applyNumberFormat="1" applyFont="1" applyFill="1" applyBorder="1" applyAlignment="1">
      <alignment horizontal="right"/>
    </xf>
    <xf numFmtId="164" fontId="9" fillId="0" borderId="1" xfId="0" applyNumberFormat="1" applyFont="1" applyBorder="1"/>
    <xf numFmtId="2" fontId="9" fillId="0" borderId="1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1" fontId="21" fillId="0" borderId="1" xfId="0" applyNumberFormat="1" applyFont="1" applyFill="1" applyBorder="1" applyAlignment="1">
      <alignment horizontal="right"/>
    </xf>
    <xf numFmtId="1" fontId="9" fillId="0" borderId="1" xfId="0" applyNumberFormat="1" applyFont="1" applyBorder="1" applyAlignment="1">
      <alignment horizontal="right"/>
    </xf>
    <xf numFmtId="4" fontId="9" fillId="0" borderId="1" xfId="0" applyNumberFormat="1" applyFont="1" applyBorder="1"/>
    <xf numFmtId="0" fontId="22" fillId="0" borderId="4" xfId="8" applyNumberFormat="1" applyFont="1" applyBorder="1" applyAlignment="1">
      <alignment horizontal="left" wrapText="1"/>
    </xf>
    <xf numFmtId="1" fontId="21" fillId="0" borderId="5" xfId="0" applyNumberFormat="1" applyFont="1" applyFill="1" applyBorder="1" applyAlignment="1">
      <alignment horizontal="right"/>
    </xf>
    <xf numFmtId="0" fontId="9" fillId="0" borderId="4" xfId="0" applyFont="1" applyBorder="1" applyAlignment="1">
      <alignment horizontal="left"/>
    </xf>
    <xf numFmtId="0" fontId="9" fillId="0" borderId="4" xfId="0" applyFont="1" applyBorder="1" applyAlignment="1">
      <alignment horizontal="right" wrapText="1"/>
    </xf>
    <xf numFmtId="2" fontId="9" fillId="0" borderId="1" xfId="0" applyNumberFormat="1" applyFont="1" applyBorder="1"/>
    <xf numFmtId="0" fontId="9" fillId="0" borderId="4" xfId="0" applyFont="1" applyBorder="1" applyAlignment="1"/>
    <xf numFmtId="0" fontId="9" fillId="0" borderId="1" xfId="0" applyFont="1" applyBorder="1" applyAlignment="1">
      <alignment horizontal="right"/>
    </xf>
    <xf numFmtId="1" fontId="21" fillId="0" borderId="5" xfId="0" applyNumberFormat="1" applyFont="1" applyBorder="1" applyAlignment="1">
      <alignment horizontal="right"/>
    </xf>
    <xf numFmtId="0" fontId="9" fillId="0" borderId="5" xfId="0" applyFont="1" applyBorder="1"/>
    <xf numFmtId="0" fontId="9" fillId="0" borderId="0" xfId="0" applyFont="1"/>
    <xf numFmtId="3" fontId="0" fillId="0" borderId="0" xfId="0" applyNumberFormat="1"/>
    <xf numFmtId="1" fontId="9" fillId="0" borderId="0" xfId="0" applyNumberFormat="1" applyFont="1" applyAlignment="1">
      <alignment horizontal="center"/>
    </xf>
    <xf numFmtId="3" fontId="4" fillId="0" borderId="0" xfId="0" applyNumberFormat="1" applyFont="1"/>
    <xf numFmtId="0" fontId="0" fillId="0" borderId="0" xfId="0" applyFill="1" applyAlignment="1">
      <alignment vertical="center" wrapText="1"/>
    </xf>
    <xf numFmtId="0" fontId="0" fillId="0" borderId="0" xfId="0" applyAlignment="1">
      <alignment wrapText="1"/>
    </xf>
    <xf numFmtId="0" fontId="9" fillId="0" borderId="0" xfId="0" applyFont="1" applyFill="1" applyAlignment="1">
      <alignment vertical="center" wrapText="1"/>
    </xf>
    <xf numFmtId="166" fontId="9" fillId="0" borderId="1" xfId="0" applyNumberFormat="1" applyFont="1" applyBorder="1"/>
    <xf numFmtId="4" fontId="9" fillId="0" borderId="1" xfId="0" applyNumberFormat="1" applyFont="1" applyBorder="1" applyAlignment="1"/>
    <xf numFmtId="1" fontId="21" fillId="0" borderId="1" xfId="0" applyNumberFormat="1" applyFont="1" applyBorder="1" applyAlignment="1">
      <alignment horizontal="right"/>
    </xf>
    <xf numFmtId="3" fontId="9" fillId="0" borderId="4" xfId="0" applyNumberFormat="1" applyFont="1" applyBorder="1"/>
    <xf numFmtId="4" fontId="9" fillId="0" borderId="4" xfId="0" applyNumberFormat="1" applyFont="1" applyBorder="1"/>
    <xf numFmtId="4" fontId="9" fillId="0" borderId="4" xfId="0" applyNumberFormat="1" applyFont="1" applyBorder="1" applyAlignment="1"/>
    <xf numFmtId="1" fontId="9" fillId="0" borderId="5" xfId="0" applyNumberFormat="1" applyFont="1" applyFill="1" applyBorder="1" applyAlignment="1">
      <alignment horizontal="right"/>
    </xf>
    <xf numFmtId="0" fontId="9" fillId="0" borderId="0" xfId="0" applyFont="1" applyAlignment="1">
      <alignment horizontal="left"/>
    </xf>
    <xf numFmtId="165" fontId="0" fillId="0" borderId="0" xfId="0" applyNumberFormat="1"/>
    <xf numFmtId="165" fontId="9" fillId="0" borderId="0" xfId="0" applyNumberFormat="1" applyFont="1"/>
    <xf numFmtId="0" fontId="23" fillId="0" borderId="0" xfId="0" applyFont="1" applyAlignment="1">
      <alignment horizontal="left"/>
    </xf>
    <xf numFmtId="3" fontId="9" fillId="0" borderId="0" xfId="0" applyNumberFormat="1" applyFont="1"/>
    <xf numFmtId="0" fontId="0" fillId="0" borderId="0" xfId="0" applyFill="1"/>
    <xf numFmtId="10" fontId="0" fillId="0" borderId="0" xfId="0" applyNumberFormat="1" applyFill="1" applyAlignment="1">
      <alignment vertical="center" wrapText="1"/>
    </xf>
    <xf numFmtId="0" fontId="0" fillId="0" borderId="0" xfId="0" applyAlignment="1">
      <alignment horizontal="left" wrapText="1"/>
    </xf>
    <xf numFmtId="0" fontId="20" fillId="0" borderId="0" xfId="0" applyFont="1" applyAlignment="1">
      <alignment horizontal="center" wrapText="1"/>
    </xf>
    <xf numFmtId="3" fontId="22" fillId="5" borderId="1" xfId="8" applyNumberFormat="1" applyFont="1" applyFill="1" applyBorder="1" applyAlignment="1">
      <alignment horizontal="center" vertical="center" wrapText="1"/>
    </xf>
    <xf numFmtId="0" fontId="0" fillId="5" borderId="0" xfId="0" applyFill="1"/>
    <xf numFmtId="3" fontId="9" fillId="5" borderId="1" xfId="7" applyNumberFormat="1" applyFont="1" applyFill="1" applyBorder="1" applyAlignment="1"/>
    <xf numFmtId="10" fontId="9" fillId="0" borderId="1" xfId="10" applyNumberFormat="1" applyFont="1" applyBorder="1" applyAlignment="1"/>
    <xf numFmtId="166" fontId="0" fillId="0" borderId="1" xfId="0" applyNumberFormat="1" applyBorder="1"/>
    <xf numFmtId="0" fontId="0" fillId="0" borderId="1" xfId="0" applyBorder="1"/>
    <xf numFmtId="4" fontId="0" fillId="0" borderId="1" xfId="0" applyNumberFormat="1" applyBorder="1"/>
    <xf numFmtId="3" fontId="21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left"/>
    </xf>
    <xf numFmtId="0" fontId="9" fillId="0" borderId="1" xfId="10" applyFont="1" applyBorder="1" applyAlignment="1">
      <alignment horizontal="right" wrapText="1"/>
    </xf>
    <xf numFmtId="3" fontId="9" fillId="0" borderId="1" xfId="10" applyNumberFormat="1" applyFont="1" applyFill="1" applyBorder="1"/>
    <xf numFmtId="0" fontId="9" fillId="0" borderId="1" xfId="0" applyFont="1" applyBorder="1"/>
    <xf numFmtId="10" fontId="0" fillId="0" borderId="0" xfId="0" applyNumberFormat="1"/>
    <xf numFmtId="0" fontId="23" fillId="0" borderId="0" xfId="0" applyFont="1"/>
    <xf numFmtId="0" fontId="23" fillId="0" borderId="0" xfId="0" applyFont="1" applyAlignment="1">
      <alignment wrapText="1"/>
    </xf>
    <xf numFmtId="167" fontId="0" fillId="0" borderId="0" xfId="0" applyNumberFormat="1"/>
    <xf numFmtId="0" fontId="0" fillId="0" borderId="0" xfId="0" applyAlignment="1">
      <alignment horizontal="center"/>
    </xf>
    <xf numFmtId="0" fontId="9" fillId="0" borderId="1" xfId="0" applyFont="1" applyBorder="1" applyAlignment="1"/>
    <xf numFmtId="167" fontId="9" fillId="0" borderId="0" xfId="0" applyNumberFormat="1" applyFont="1"/>
    <xf numFmtId="2" fontId="9" fillId="4" borderId="2" xfId="0" applyNumberFormat="1" applyFont="1" applyFill="1" applyBorder="1" applyAlignment="1">
      <alignment horizontal="center" vertical="center" wrapText="1"/>
    </xf>
    <xf numFmtId="4" fontId="22" fillId="4" borderId="2" xfId="8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24" fillId="0" borderId="1" xfId="8" applyNumberFormat="1" applyFont="1" applyBorder="1" applyAlignment="1">
      <alignment horizontal="left" wrapText="1"/>
    </xf>
    <xf numFmtId="0" fontId="24" fillId="0" borderId="1" xfId="8" applyNumberFormat="1" applyFont="1" applyBorder="1" applyAlignment="1">
      <alignment wrapText="1"/>
    </xf>
    <xf numFmtId="3" fontId="25" fillId="0" borderId="1" xfId="8" applyNumberFormat="1" applyFont="1" applyBorder="1" applyAlignment="1">
      <alignment wrapText="1"/>
    </xf>
    <xf numFmtId="3" fontId="26" fillId="0" borderId="1" xfId="0" applyNumberFormat="1" applyFont="1" applyBorder="1" applyAlignment="1">
      <alignment wrapText="1"/>
    </xf>
    <xf numFmtId="4" fontId="26" fillId="0" borderId="1" xfId="0" applyNumberFormat="1" applyFont="1" applyBorder="1" applyAlignment="1">
      <alignment wrapText="1"/>
    </xf>
    <xf numFmtId="0" fontId="9" fillId="0" borderId="1" xfId="0" applyFont="1" applyBorder="1" applyAlignment="1">
      <alignment horizontal="right" wrapText="1"/>
    </xf>
    <xf numFmtId="3" fontId="27" fillId="0" borderId="1" xfId="0" applyNumberFormat="1" applyFont="1" applyBorder="1" applyAlignment="1"/>
    <xf numFmtId="10" fontId="27" fillId="0" borderId="1" xfId="0" applyNumberFormat="1" applyFont="1" applyBorder="1" applyAlignment="1"/>
    <xf numFmtId="2" fontId="9" fillId="0" borderId="0" xfId="0" applyNumberFormat="1" applyFont="1" applyAlignment="1">
      <alignment wrapText="1"/>
    </xf>
    <xf numFmtId="10" fontId="9" fillId="0" borderId="0" xfId="0" applyNumberFormat="1" applyFont="1"/>
    <xf numFmtId="4" fontId="27" fillId="0" borderId="1" xfId="0" applyNumberFormat="1" applyFont="1" applyFill="1" applyBorder="1" applyAlignment="1">
      <alignment horizontal="right"/>
    </xf>
    <xf numFmtId="4" fontId="27" fillId="0" borderId="1" xfId="0" applyNumberFormat="1" applyFont="1" applyBorder="1" applyAlignment="1">
      <alignment horizontal="right"/>
    </xf>
    <xf numFmtId="4" fontId="27" fillId="6" borderId="1" xfId="0" applyNumberFormat="1" applyFont="1" applyFill="1" applyBorder="1" applyAlignment="1">
      <alignment horizontal="right"/>
    </xf>
    <xf numFmtId="4" fontId="27" fillId="5" borderId="1" xfId="0" applyNumberFormat="1" applyFont="1" applyFill="1" applyBorder="1" applyAlignment="1">
      <alignment horizontal="right"/>
    </xf>
    <xf numFmtId="4" fontId="28" fillId="0" borderId="1" xfId="0" applyNumberFormat="1" applyFont="1" applyBorder="1" applyAlignment="1">
      <alignment horizontal="right"/>
    </xf>
    <xf numFmtId="1" fontId="9" fillId="0" borderId="1" xfId="0" applyNumberFormat="1" applyFont="1" applyBorder="1" applyAlignment="1">
      <alignment horizontal="left" wrapText="1"/>
    </xf>
    <xf numFmtId="0" fontId="9" fillId="0" borderId="0" xfId="11" applyFont="1" applyFill="1"/>
    <xf numFmtId="0" fontId="17" fillId="0" borderId="0" xfId="11" applyFont="1" applyFill="1" applyAlignment="1">
      <alignment wrapText="1"/>
    </xf>
    <xf numFmtId="0" fontId="9" fillId="0" borderId="0" xfId="11" applyFont="1" applyFill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3" fontId="9" fillId="0" borderId="1" xfId="11" applyNumberFormat="1" applyFont="1" applyFill="1" applyBorder="1" applyAlignment="1">
      <alignment horizontal="right" vertical="center" wrapText="1"/>
    </xf>
    <xf numFmtId="2" fontId="21" fillId="8" borderId="1" xfId="11" applyNumberFormat="1" applyFont="1" applyFill="1" applyBorder="1" applyAlignment="1">
      <alignment horizontal="center" vertical="center" wrapText="1"/>
    </xf>
    <xf numFmtId="3" fontId="21" fillId="7" borderId="1" xfId="11" applyNumberFormat="1" applyFont="1" applyFill="1" applyBorder="1" applyAlignment="1">
      <alignment horizontal="right" vertical="center" wrapText="1"/>
    </xf>
    <xf numFmtId="2" fontId="21" fillId="8" borderId="1" xfId="11" applyNumberFormat="1" applyFont="1" applyFill="1" applyBorder="1" applyAlignment="1">
      <alignment horizontal="right" vertical="center" wrapText="1"/>
    </xf>
    <xf numFmtId="3" fontId="9" fillId="7" borderId="1" xfId="11" applyNumberFormat="1" applyFont="1" applyFill="1" applyBorder="1" applyAlignment="1">
      <alignment horizontal="right" vertical="center" wrapText="1"/>
    </xf>
    <xf numFmtId="0" fontId="21" fillId="0" borderId="0" xfId="11" applyFont="1" applyFill="1"/>
    <xf numFmtId="3" fontId="9" fillId="0" borderId="0" xfId="11" applyNumberFormat="1" applyFont="1" applyFill="1" applyAlignment="1">
      <alignment horizontal="center" vertical="center" wrapText="1"/>
    </xf>
    <xf numFmtId="2" fontId="9" fillId="0" borderId="0" xfId="11" applyNumberFormat="1" applyFont="1" applyFill="1" applyAlignment="1">
      <alignment horizontal="center" vertical="center" wrapText="1"/>
    </xf>
    <xf numFmtId="0" fontId="9" fillId="0" borderId="0" xfId="11" applyFont="1" applyFill="1" applyAlignment="1">
      <alignment vertical="center"/>
    </xf>
    <xf numFmtId="0" fontId="9" fillId="0" borderId="0" xfId="11" applyFont="1" applyFill="1" applyAlignment="1">
      <alignment vertical="center" wrapText="1"/>
    </xf>
    <xf numFmtId="0" fontId="0" fillId="0" borderId="0" xfId="0" applyAlignment="1">
      <alignment vertical="center" wrapText="1"/>
    </xf>
    <xf numFmtId="3" fontId="21" fillId="8" borderId="1" xfId="11" applyNumberFormat="1" applyFont="1" applyFill="1" applyBorder="1" applyAlignment="1">
      <alignment horizontal="right" vertical="center" wrapText="1"/>
    </xf>
    <xf numFmtId="0" fontId="9" fillId="0" borderId="0" xfId="11" applyFont="1" applyFill="1" applyAlignment="1">
      <alignment wrapText="1"/>
    </xf>
    <xf numFmtId="0" fontId="21" fillId="0" borderId="0" xfId="11" applyFont="1" applyFill="1" applyAlignment="1">
      <alignment horizontal="center" vertical="center" wrapText="1"/>
    </xf>
    <xf numFmtId="0" fontId="0" fillId="0" borderId="1" xfId="0" applyNumberFormat="1" applyFont="1" applyBorder="1" applyAlignment="1">
      <alignment horizontal="left" vertical="center"/>
    </xf>
    <xf numFmtId="0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right" vertical="center"/>
    </xf>
    <xf numFmtId="1" fontId="0" fillId="0" borderId="1" xfId="0" applyNumberFormat="1" applyFont="1" applyBorder="1" applyAlignment="1">
      <alignment horizontal="right" vertical="center"/>
    </xf>
    <xf numFmtId="3" fontId="0" fillId="0" borderId="1" xfId="0" applyNumberFormat="1" applyFont="1" applyBorder="1" applyAlignment="1">
      <alignment horizontal="right" vertical="center"/>
    </xf>
    <xf numFmtId="0" fontId="0" fillId="0" borderId="0" xfId="0" applyAlignment="1">
      <alignment horizontal="left" textRotation="90"/>
    </xf>
    <xf numFmtId="0" fontId="34" fillId="0" borderId="1" xfId="0" applyNumberFormat="1" applyFont="1" applyBorder="1" applyAlignment="1">
      <alignment horizontal="center" vertical="center"/>
    </xf>
    <xf numFmtId="0" fontId="34" fillId="0" borderId="1" xfId="0" applyNumberFormat="1" applyFont="1" applyBorder="1" applyAlignment="1">
      <alignment horizontal="center" vertical="center" wrapText="1"/>
    </xf>
    <xf numFmtId="3" fontId="0" fillId="9" borderId="1" xfId="0" applyNumberFormat="1" applyFont="1" applyFill="1" applyBorder="1" applyAlignment="1">
      <alignment horizontal="right" vertical="center"/>
    </xf>
    <xf numFmtId="1" fontId="0" fillId="9" borderId="1" xfId="0" applyNumberFormat="1" applyFont="1" applyFill="1" applyBorder="1" applyAlignment="1">
      <alignment horizontal="right" vertical="center"/>
    </xf>
    <xf numFmtId="3" fontId="0" fillId="10" borderId="1" xfId="0" applyNumberFormat="1" applyFont="1" applyFill="1" applyBorder="1" applyAlignment="1">
      <alignment horizontal="right" vertical="center"/>
    </xf>
    <xf numFmtId="0" fontId="9" fillId="0" borderId="0" xfId="3" applyFont="1" applyFill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4" fillId="0" borderId="0" xfId="2" applyFont="1" applyBorder="1" applyAlignment="1">
      <alignment wrapText="1"/>
    </xf>
    <xf numFmtId="0" fontId="11" fillId="10" borderId="1" xfId="0" applyFont="1" applyFill="1" applyBorder="1"/>
    <xf numFmtId="0" fontId="0" fillId="10" borderId="1" xfId="0" applyFill="1" applyBorder="1"/>
    <xf numFmtId="0" fontId="11" fillId="10" borderId="4" xfId="0" applyFont="1" applyFill="1" applyBorder="1" applyAlignment="1">
      <alignment horizontal="center" vertical="center" wrapText="1"/>
    </xf>
    <xf numFmtId="0" fontId="11" fillId="10" borderId="1" xfId="0" applyFont="1" applyFill="1" applyBorder="1" applyAlignment="1">
      <alignment horizontal="center" vertical="center" wrapText="1"/>
    </xf>
    <xf numFmtId="0" fontId="14" fillId="10" borderId="1" xfId="0" applyFont="1" applyFill="1" applyBorder="1"/>
    <xf numFmtId="0" fontId="14" fillId="10" borderId="4" xfId="0" applyFont="1" applyFill="1" applyBorder="1" applyAlignment="1">
      <alignment horizontal="center" vertical="center" wrapText="1"/>
    </xf>
    <xf numFmtId="0" fontId="14" fillId="10" borderId="1" xfId="0" applyFont="1" applyFill="1" applyBorder="1" applyAlignment="1">
      <alignment wrapText="1"/>
    </xf>
    <xf numFmtId="0" fontId="9" fillId="0" borderId="0" xfId="2" applyFont="1" applyBorder="1" applyAlignment="1">
      <alignment horizontal="right" wrapText="1"/>
    </xf>
    <xf numFmtId="0" fontId="21" fillId="0" borderId="0" xfId="11" applyFont="1" applyFill="1" applyBorder="1" applyAlignment="1">
      <alignment horizontal="center" vertical="center" wrapText="1"/>
    </xf>
    <xf numFmtId="0" fontId="35" fillId="4" borderId="2" xfId="8" applyNumberFormat="1" applyFont="1" applyFill="1" applyBorder="1" applyAlignment="1">
      <alignment horizontal="center" vertical="center" wrapText="1"/>
    </xf>
    <xf numFmtId="0" fontId="35" fillId="4" borderId="1" xfId="8" applyNumberFormat="1" applyFont="1" applyFill="1" applyBorder="1" applyAlignment="1">
      <alignment horizontal="center" vertical="center" wrapText="1"/>
    </xf>
    <xf numFmtId="3" fontId="24" fillId="2" borderId="1" xfId="0" applyNumberFormat="1" applyFont="1" applyFill="1" applyBorder="1" applyAlignment="1">
      <alignment horizontal="center" vertical="center" wrapText="1"/>
    </xf>
    <xf numFmtId="3" fontId="32" fillId="4" borderId="1" xfId="0" applyNumberFormat="1" applyFont="1" applyFill="1" applyBorder="1" applyAlignment="1">
      <alignment horizontal="center" vertical="center" wrapText="1"/>
    </xf>
    <xf numFmtId="3" fontId="33" fillId="0" borderId="1" xfId="0" applyNumberFormat="1" applyFont="1" applyFill="1" applyBorder="1" applyAlignment="1">
      <alignment horizontal="center" vertical="center" wrapText="1"/>
    </xf>
    <xf numFmtId="3" fontId="9" fillId="9" borderId="1" xfId="11" applyNumberFormat="1" applyFont="1" applyFill="1" applyBorder="1" applyAlignment="1">
      <alignment horizontal="right" vertical="center" wrapText="1"/>
    </xf>
    <xf numFmtId="3" fontId="21" fillId="9" borderId="1" xfId="11" applyNumberFormat="1" applyFont="1" applyFill="1" applyBorder="1" applyAlignment="1">
      <alignment horizontal="right" vertical="center" wrapText="1"/>
    </xf>
    <xf numFmtId="0" fontId="36" fillId="6" borderId="1" xfId="0" applyFont="1" applyFill="1" applyBorder="1" applyAlignment="1">
      <alignment horizontal="center"/>
    </xf>
    <xf numFmtId="2" fontId="35" fillId="4" borderId="10" xfId="8" applyNumberFormat="1" applyFont="1" applyFill="1" applyBorder="1" applyAlignment="1">
      <alignment horizontal="center" vertical="center" wrapText="1"/>
    </xf>
    <xf numFmtId="4" fontId="27" fillId="0" borderId="1" xfId="0" applyNumberFormat="1" applyFont="1" applyBorder="1" applyAlignment="1">
      <alignment horizontal="right" vertical="center"/>
    </xf>
    <xf numFmtId="0" fontId="21" fillId="7" borderId="0" xfId="11" applyFont="1" applyFill="1" applyBorder="1" applyAlignment="1">
      <alignment horizontal="center" vertical="center" wrapText="1"/>
    </xf>
    <xf numFmtId="3" fontId="21" fillId="7" borderId="0" xfId="11" applyNumberFormat="1" applyFont="1" applyFill="1" applyBorder="1" applyAlignment="1">
      <alignment horizontal="right" vertical="center" wrapText="1"/>
    </xf>
    <xf numFmtId="3" fontId="21" fillId="9" borderId="0" xfId="11" applyNumberFormat="1" applyFont="1" applyFill="1" applyBorder="1" applyAlignment="1">
      <alignment horizontal="right" vertical="center" wrapText="1"/>
    </xf>
    <xf numFmtId="3" fontId="9" fillId="9" borderId="0" xfId="11" applyNumberFormat="1" applyFont="1" applyFill="1" applyBorder="1" applyAlignment="1">
      <alignment horizontal="right" vertical="center" wrapText="1"/>
    </xf>
    <xf numFmtId="3" fontId="33" fillId="11" borderId="1" xfId="0" applyNumberFormat="1" applyFont="1" applyFill="1" applyBorder="1" applyAlignment="1">
      <alignment horizontal="center" vertical="center" wrapText="1"/>
    </xf>
    <xf numFmtId="0" fontId="9" fillId="0" borderId="0" xfId="11" applyFont="1" applyFill="1" applyBorder="1" applyAlignment="1">
      <alignment horizontal="center" vertical="center" wrapText="1"/>
    </xf>
    <xf numFmtId="0" fontId="9" fillId="0" borderId="0" xfId="3" applyFont="1" applyFill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12" borderId="1" xfId="0" applyFill="1" applyBorder="1"/>
    <xf numFmtId="0" fontId="14" fillId="12" borderId="1" xfId="0" applyFont="1" applyFill="1" applyBorder="1"/>
    <xf numFmtId="0" fontId="9" fillId="0" borderId="0" xfId="3" applyFont="1" applyFill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6" fillId="0" borderId="10" xfId="2" applyFont="1" applyBorder="1" applyAlignment="1">
      <alignment vertical="center" wrapText="1"/>
    </xf>
    <xf numFmtId="0" fontId="9" fillId="0" borderId="0" xfId="3" applyFont="1" applyFill="1" applyAlignment="1">
      <alignment horizontal="right" vertical="center" wrapText="1"/>
    </xf>
    <xf numFmtId="0" fontId="0" fillId="0" borderId="0" xfId="0" applyAlignment="1">
      <alignment horizontal="right"/>
    </xf>
    <xf numFmtId="0" fontId="11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9" fillId="0" borderId="0" xfId="2" applyFont="1" applyBorder="1" applyAlignment="1">
      <alignment horizontal="right" wrapText="1"/>
    </xf>
    <xf numFmtId="0" fontId="6" fillId="0" borderId="6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/>
    </xf>
    <xf numFmtId="0" fontId="6" fillId="0" borderId="4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0" fillId="0" borderId="6" xfId="0" applyBorder="1" applyAlignment="1"/>
    <xf numFmtId="0" fontId="14" fillId="0" borderId="2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4" fillId="0" borderId="0" xfId="2" applyFont="1" applyBorder="1" applyAlignment="1">
      <alignment horizontal="right" wrapText="1"/>
    </xf>
    <xf numFmtId="0" fontId="19" fillId="0" borderId="6" xfId="0" applyFont="1" applyBorder="1" applyAlignment="1">
      <alignment horizontal="center" vertical="center" wrapText="1"/>
    </xf>
    <xf numFmtId="0" fontId="27" fillId="0" borderId="0" xfId="2" applyFont="1" applyBorder="1" applyAlignment="1">
      <alignment horizontal="right" wrapText="1"/>
    </xf>
    <xf numFmtId="0" fontId="7" fillId="0" borderId="1" xfId="2" applyFont="1" applyBorder="1" applyAlignment="1">
      <alignment horizontal="center" vertical="center" wrapText="1"/>
    </xf>
    <xf numFmtId="0" fontId="7" fillId="0" borderId="10" xfId="2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/>
    </xf>
    <xf numFmtId="0" fontId="0" fillId="0" borderId="10" xfId="0" applyNumberFormat="1" applyFont="1" applyBorder="1" applyAlignment="1">
      <alignment horizontal="center" vertical="center" textRotation="90" wrapText="1"/>
    </xf>
    <xf numFmtId="0" fontId="0" fillId="0" borderId="8" xfId="0" applyNumberFormat="1" applyFont="1" applyBorder="1" applyAlignment="1">
      <alignment horizontal="center" vertical="center" textRotation="90" wrapText="1"/>
    </xf>
    <xf numFmtId="0" fontId="0" fillId="0" borderId="4" xfId="0" applyNumberFormat="1" applyFont="1" applyBorder="1" applyAlignment="1">
      <alignment horizontal="center" vertical="center" textRotation="90" wrapText="1"/>
    </xf>
    <xf numFmtId="0" fontId="0" fillId="0" borderId="1" xfId="0" applyNumberFormat="1" applyFont="1" applyBorder="1" applyAlignment="1">
      <alignment horizontal="left" vertical="center"/>
    </xf>
    <xf numFmtId="0" fontId="33" fillId="0" borderId="0" xfId="0" applyNumberFormat="1" applyFont="1" applyAlignment="1">
      <alignment horizontal="center" vertical="center"/>
    </xf>
    <xf numFmtId="0" fontId="34" fillId="0" borderId="10" xfId="0" applyNumberFormat="1" applyFont="1" applyBorder="1" applyAlignment="1">
      <alignment horizontal="center" vertical="center"/>
    </xf>
    <xf numFmtId="0" fontId="34" fillId="0" borderId="4" xfId="0" applyNumberFormat="1" applyFont="1" applyBorder="1" applyAlignment="1">
      <alignment horizontal="center" vertical="center"/>
    </xf>
    <xf numFmtId="0" fontId="34" fillId="0" borderId="10" xfId="0" applyNumberFormat="1" applyFont="1" applyBorder="1" applyAlignment="1">
      <alignment horizontal="left" wrapText="1"/>
    </xf>
    <xf numFmtId="0" fontId="34" fillId="0" borderId="7" xfId="0" applyNumberFormat="1" applyFont="1" applyBorder="1" applyAlignment="1">
      <alignment horizontal="left" wrapText="1"/>
    </xf>
    <xf numFmtId="0" fontId="34" fillId="0" borderId="9" xfId="0" applyNumberFormat="1" applyFont="1" applyBorder="1" applyAlignment="1">
      <alignment horizontal="left" wrapText="1"/>
    </xf>
    <xf numFmtId="0" fontId="34" fillId="0" borderId="1" xfId="0" applyNumberFormat="1" applyFont="1" applyBorder="1" applyAlignment="1">
      <alignment horizontal="center" vertical="center"/>
    </xf>
    <xf numFmtId="0" fontId="21" fillId="0" borderId="1" xfId="11" applyFont="1" applyFill="1" applyBorder="1"/>
    <xf numFmtId="0" fontId="9" fillId="0" borderId="2" xfId="11" applyFont="1" applyFill="1" applyBorder="1" applyAlignment="1">
      <alignment horizontal="center" vertical="center" wrapText="1"/>
    </xf>
    <xf numFmtId="0" fontId="9" fillId="0" borderId="11" xfId="11" applyFont="1" applyFill="1" applyBorder="1" applyAlignment="1">
      <alignment horizontal="center" vertical="center" wrapText="1"/>
    </xf>
    <xf numFmtId="0" fontId="9" fillId="0" borderId="5" xfId="11" applyFont="1" applyFill="1" applyBorder="1" applyAlignment="1">
      <alignment horizontal="center" vertical="center" wrapText="1"/>
    </xf>
    <xf numFmtId="0" fontId="21" fillId="7" borderId="10" xfId="11" applyFont="1" applyFill="1" applyBorder="1" applyAlignment="1">
      <alignment horizontal="center" vertical="center" wrapText="1"/>
    </xf>
    <xf numFmtId="0" fontId="21" fillId="7" borderId="4" xfId="11" applyFont="1" applyFill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21" fillId="0" borderId="0" xfId="11" applyFont="1" applyFill="1" applyBorder="1" applyAlignment="1">
      <alignment horizontal="center" vertical="center" wrapText="1"/>
    </xf>
    <xf numFmtId="0" fontId="9" fillId="0" borderId="10" xfId="11" applyFont="1" applyFill="1" applyBorder="1" applyAlignment="1">
      <alignment horizontal="center" vertical="center" wrapText="1"/>
    </xf>
    <xf numFmtId="0" fontId="9" fillId="0" borderId="4" xfId="11" applyFont="1" applyFill="1" applyBorder="1" applyAlignment="1">
      <alignment horizontal="center" vertical="center" wrapText="1"/>
    </xf>
    <xf numFmtId="0" fontId="17" fillId="0" borderId="10" xfId="11" applyFont="1" applyFill="1" applyBorder="1" applyAlignment="1">
      <alignment horizontal="center" vertical="center" wrapText="1"/>
    </xf>
    <xf numFmtId="0" fontId="17" fillId="0" borderId="4" xfId="11" applyFont="1" applyFill="1" applyBorder="1" applyAlignment="1">
      <alignment horizontal="center" vertical="center" wrapText="1"/>
    </xf>
    <xf numFmtId="0" fontId="29" fillId="8" borderId="10" xfId="11" applyFont="1" applyFill="1" applyBorder="1" applyAlignment="1">
      <alignment horizontal="center" vertical="center" wrapText="1"/>
    </xf>
    <xf numFmtId="0" fontId="29" fillId="8" borderId="4" xfId="11" applyFont="1" applyFill="1" applyBorder="1" applyAlignment="1">
      <alignment horizontal="center" vertical="center" wrapText="1"/>
    </xf>
    <xf numFmtId="0" fontId="9" fillId="0" borderId="0" xfId="11" applyFont="1" applyFill="1" applyAlignment="1">
      <alignment horizontal="center" vertical="center" wrapText="1"/>
    </xf>
    <xf numFmtId="0" fontId="9" fillId="0" borderId="0" xfId="11" applyFont="1" applyFill="1" applyAlignment="1">
      <alignment horizontal="left" vertical="center" wrapText="1"/>
    </xf>
    <xf numFmtId="0" fontId="31" fillId="0" borderId="0" xfId="11" applyFont="1" applyFill="1" applyBorder="1" applyAlignment="1">
      <alignment horizontal="center" vertical="center" wrapText="1"/>
    </xf>
    <xf numFmtId="0" fontId="9" fillId="4" borderId="1" xfId="11" applyFont="1" applyFill="1" applyBorder="1" applyAlignment="1">
      <alignment horizontal="center" vertical="center" wrapText="1"/>
    </xf>
    <xf numFmtId="0" fontId="21" fillId="4" borderId="1" xfId="11" applyFont="1" applyFill="1" applyBorder="1" applyAlignment="1">
      <alignment horizontal="center" vertical="center" wrapText="1"/>
    </xf>
    <xf numFmtId="0" fontId="9" fillId="7" borderId="1" xfId="11" applyFont="1" applyFill="1" applyBorder="1" applyAlignment="1">
      <alignment horizontal="center" vertical="center" wrapText="1"/>
    </xf>
    <xf numFmtId="0" fontId="21" fillId="7" borderId="1" xfId="11" applyFont="1" applyFill="1" applyBorder="1" applyAlignment="1">
      <alignment horizontal="center" vertical="center" wrapText="1"/>
    </xf>
    <xf numFmtId="0" fontId="9" fillId="0" borderId="1" xfId="11" applyFont="1" applyFill="1" applyBorder="1" applyAlignment="1">
      <alignment horizontal="center" vertical="center" wrapText="1"/>
    </xf>
    <xf numFmtId="0" fontId="9" fillId="8" borderId="1" xfId="11" applyFont="1" applyFill="1" applyBorder="1" applyAlignment="1">
      <alignment horizontal="center" vertical="center" wrapText="1"/>
    </xf>
    <xf numFmtId="0" fontId="21" fillId="8" borderId="1" xfId="1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35" fillId="4" borderId="1" xfId="8" applyNumberFormat="1" applyFont="1" applyFill="1" applyBorder="1" applyAlignment="1">
      <alignment horizontal="center" vertical="center" wrapText="1"/>
    </xf>
    <xf numFmtId="0" fontId="37" fillId="6" borderId="1" xfId="0" applyFont="1" applyFill="1" applyBorder="1" applyAlignment="1">
      <alignment horizontal="center" vertical="center" wrapText="1"/>
    </xf>
    <xf numFmtId="0" fontId="37" fillId="4" borderId="10" xfId="0" applyFont="1" applyFill="1" applyBorder="1" applyAlignment="1">
      <alignment horizontal="center" vertical="center" wrapText="1"/>
    </xf>
    <xf numFmtId="0" fontId="37" fillId="4" borderId="8" xfId="0" applyFont="1" applyFill="1" applyBorder="1" applyAlignment="1">
      <alignment horizontal="center" vertical="center" wrapText="1"/>
    </xf>
    <xf numFmtId="0" fontId="37" fillId="4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20" fillId="0" borderId="0" xfId="0" applyFont="1" applyAlignment="1">
      <alignment horizontal="center" wrapText="1"/>
    </xf>
    <xf numFmtId="0" fontId="21" fillId="0" borderId="6" xfId="0" applyFont="1" applyBorder="1" applyAlignment="1">
      <alignment horizontal="left" wrapText="1"/>
    </xf>
    <xf numFmtId="0" fontId="22" fillId="4" borderId="10" xfId="8" applyNumberFormat="1" applyFont="1" applyFill="1" applyBorder="1" applyAlignment="1">
      <alignment horizontal="center" vertical="center" wrapText="1"/>
    </xf>
    <xf numFmtId="0" fontId="22" fillId="4" borderId="4" xfId="8" applyNumberFormat="1" applyFont="1" applyFill="1" applyBorder="1" applyAlignment="1">
      <alignment horizontal="center" vertical="center" wrapText="1"/>
    </xf>
    <xf numFmtId="1" fontId="22" fillId="4" borderId="2" xfId="8" applyNumberFormat="1" applyFont="1" applyFill="1" applyBorder="1" applyAlignment="1">
      <alignment horizontal="center" vertical="center" wrapText="1"/>
    </xf>
    <xf numFmtId="1" fontId="22" fillId="4" borderId="5" xfId="8" applyNumberFormat="1" applyFont="1" applyFill="1" applyBorder="1" applyAlignment="1">
      <alignment horizontal="center" vertical="center" wrapText="1"/>
    </xf>
    <xf numFmtId="3" fontId="22" fillId="4" borderId="2" xfId="8" applyNumberFormat="1" applyFont="1" applyFill="1" applyBorder="1" applyAlignment="1">
      <alignment horizontal="center" vertical="center" wrapText="1"/>
    </xf>
    <xf numFmtId="3" fontId="22" fillId="4" borderId="5" xfId="8" applyNumberFormat="1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2" fontId="9" fillId="4" borderId="2" xfId="0" applyNumberFormat="1" applyFont="1" applyFill="1" applyBorder="1" applyAlignment="1">
      <alignment horizontal="center" vertical="center" wrapText="1"/>
    </xf>
    <xf numFmtId="2" fontId="9" fillId="4" borderId="5" xfId="0" applyNumberFormat="1" applyFont="1" applyFill="1" applyBorder="1" applyAlignment="1">
      <alignment horizontal="center" vertical="center" wrapText="1"/>
    </xf>
    <xf numFmtId="4" fontId="9" fillId="4" borderId="2" xfId="8" applyNumberFormat="1" applyFont="1" applyFill="1" applyBorder="1" applyAlignment="1">
      <alignment horizontal="center" vertical="center" wrapText="1"/>
    </xf>
    <xf numFmtId="4" fontId="9" fillId="4" borderId="5" xfId="8" applyNumberFormat="1" applyFont="1" applyFill="1" applyBorder="1" applyAlignment="1">
      <alignment horizontal="center" vertical="center" wrapText="1"/>
    </xf>
    <xf numFmtId="4" fontId="22" fillId="4" borderId="2" xfId="8" applyNumberFormat="1" applyFont="1" applyFill="1" applyBorder="1" applyAlignment="1">
      <alignment horizontal="center" vertical="center" wrapText="1"/>
    </xf>
    <xf numFmtId="4" fontId="22" fillId="4" borderId="5" xfId="8" applyNumberFormat="1" applyFont="1" applyFill="1" applyBorder="1" applyAlignment="1">
      <alignment horizontal="center" vertical="center" wrapText="1"/>
    </xf>
    <xf numFmtId="0" fontId="22" fillId="4" borderId="1" xfId="8" applyNumberFormat="1" applyFont="1" applyFill="1" applyBorder="1" applyAlignment="1">
      <alignment horizontal="center" vertical="center" wrapText="1"/>
    </xf>
    <xf numFmtId="1" fontId="22" fillId="4" borderId="1" xfId="8" applyNumberFormat="1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left" wrapText="1"/>
    </xf>
    <xf numFmtId="0" fontId="21" fillId="0" borderId="6" xfId="0" applyFont="1" applyBorder="1" applyAlignment="1">
      <alignment horizontal="left" vertical="center" wrapText="1"/>
    </xf>
    <xf numFmtId="3" fontId="22" fillId="4" borderId="1" xfId="8" applyNumberFormat="1" applyFont="1" applyFill="1" applyBorder="1" applyAlignment="1">
      <alignment horizontal="center" vertical="center" wrapText="1"/>
    </xf>
    <xf numFmtId="10" fontId="22" fillId="4" borderId="1" xfId="8" applyNumberFormat="1" applyFont="1" applyFill="1" applyBorder="1" applyAlignment="1">
      <alignment horizontal="center" vertical="center" wrapText="1"/>
    </xf>
    <xf numFmtId="0" fontId="9" fillId="4" borderId="1" xfId="8" applyNumberFormat="1" applyFont="1" applyFill="1" applyBorder="1" applyAlignment="1">
      <alignment horizontal="center" vertical="center" wrapText="1"/>
    </xf>
    <xf numFmtId="0" fontId="22" fillId="4" borderId="1" xfId="8" applyNumberFormat="1" applyFont="1" applyFill="1" applyBorder="1" applyAlignment="1">
      <alignment horizontal="left" vertical="center" wrapText="1"/>
    </xf>
    <xf numFmtId="0" fontId="22" fillId="4" borderId="12" xfId="8" applyNumberFormat="1" applyFont="1" applyFill="1" applyBorder="1" applyAlignment="1">
      <alignment horizontal="center" vertical="center" wrapText="1"/>
    </xf>
    <xf numFmtId="0" fontId="22" fillId="4" borderId="9" xfId="8" applyNumberFormat="1" applyFont="1" applyFill="1" applyBorder="1" applyAlignment="1">
      <alignment horizontal="center" vertical="center" wrapText="1"/>
    </xf>
    <xf numFmtId="165" fontId="9" fillId="4" borderId="2" xfId="0" applyNumberFormat="1" applyFont="1" applyFill="1" applyBorder="1" applyAlignment="1">
      <alignment horizontal="center" vertical="center" wrapText="1"/>
    </xf>
    <xf numFmtId="165" fontId="9" fillId="4" borderId="5" xfId="0" applyNumberFormat="1" applyFont="1" applyFill="1" applyBorder="1" applyAlignment="1">
      <alignment horizontal="center" vertical="center" wrapText="1"/>
    </xf>
    <xf numFmtId="0" fontId="9" fillId="4" borderId="2" xfId="8" applyNumberFormat="1" applyFont="1" applyFill="1" applyBorder="1" applyAlignment="1">
      <alignment horizontal="center" vertical="center" wrapText="1"/>
    </xf>
    <xf numFmtId="0" fontId="9" fillId="4" borderId="5" xfId="8" applyNumberFormat="1" applyFont="1" applyFill="1" applyBorder="1" applyAlignment="1">
      <alignment horizontal="center" vertical="center" wrapText="1"/>
    </xf>
    <xf numFmtId="164" fontId="9" fillId="4" borderId="2" xfId="0" applyNumberFormat="1" applyFont="1" applyFill="1" applyBorder="1" applyAlignment="1">
      <alignment horizontal="center" vertical="center" wrapText="1"/>
    </xf>
    <xf numFmtId="164" fontId="9" fillId="4" borderId="5" xfId="0" applyNumberFormat="1" applyFont="1" applyFill="1" applyBorder="1" applyAlignment="1">
      <alignment horizontal="center" vertical="center" wrapText="1"/>
    </xf>
    <xf numFmtId="4" fontId="22" fillId="4" borderId="1" xfId="8" applyNumberFormat="1" applyFont="1" applyFill="1" applyBorder="1" applyAlignment="1">
      <alignment horizontal="center" vertical="center" wrapText="1"/>
    </xf>
  </cellXfs>
  <cellStyles count="12">
    <cellStyle name="Обычный" xfId="0" builtinId="0"/>
    <cellStyle name="Обычный 2" xfId="1"/>
    <cellStyle name="Обычный 2 2" xfId="2"/>
    <cellStyle name="Обычный 3" xfId="3"/>
    <cellStyle name="Обычный 4" xfId="5"/>
    <cellStyle name="Обычный_Лист1" xfId="7"/>
    <cellStyle name="Обычный_Лист1_прил 9.1" xfId="10"/>
    <cellStyle name="Обычный_Лист2" xfId="9"/>
    <cellStyle name="Обычный_Лист3" xfId="8"/>
    <cellStyle name="Обычный_май премирование мо (версия 1)" xfId="11"/>
    <cellStyle name="Финансовый" xfId="6" builtinId="3"/>
    <cellStyle name="Финансовый 2" xfId="4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3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iv\Desktop\&#1082;&#1086;&#1088;&#1088;&#1077;&#1082;&#1090;&#1080;&#1088;&#1086;&#1074;&#1082;&#108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UEF-EAOMS\2017%20&#1075;&#1086;&#1076;\&#1055;&#1051;&#1040;&#1053;-&#1047;&#1040;&#1044;&#1040;&#1053;&#1048;&#1045;%202017%20(&#1082;&#1086;&#1088;&#1088;&#1077;&#1082;&#1090;&#1080;&#1088;&#1086;&#1074;&#1082;&#1080;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91;&#1073;&#1094;&#1086;&#1074;&#1072;%20&#1084;&#1083;/&#1058;&#1055;%20&#1050;&#1054;&#1052;&#1048;&#1057;&#1057;&#1048;&#1071;%202017/&#1079;&#1072;&#1089;&#1077;&#1076;&#1072;&#1085;&#1080;&#1077;%209%20&#1086;&#1090;%2002.05.2017/&#1056;&#1072;&#1073;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91;&#1073;&#1094;&#1086;&#1074;&#1072;%20&#1084;&#1083;/&#1058;&#1055;%20&#1050;&#1054;&#1052;&#1048;&#1057;&#1057;&#1048;&#1071;%202017/&#1079;&#1072;&#1089;&#1077;&#1076;&#1072;&#1085;&#1080;&#1077;%209%20&#1086;&#1090;%2002.05.2017/&#1055;&#1088;&#1077;&#1084;&#1080;&#1088;&#1086;&#1074;&#1072;&#1085;&#1080;&#1077;%20&#1084;&#1072;&#1088;&#1090;%202017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невной"/>
      <sheetName val="бузулук"/>
      <sheetName val="роды"/>
    </sheetNames>
    <sheetDataSet>
      <sheetData sheetId="0"/>
      <sheetData sheetId="1">
        <row r="5">
          <cell r="G5">
            <v>6132</v>
          </cell>
          <cell r="H5">
            <v>173402356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З"/>
      <sheetName val="КС"/>
      <sheetName val="ДС"/>
      <sheetName val="АПП ММЦ МУН"/>
      <sheetName val="ССМП"/>
      <sheetName val="АПП (подушевое)"/>
      <sheetName val="ВМП"/>
      <sheetName val="2016"/>
      <sheetName val="свод первонач"/>
      <sheetName val="свод с корректировкой"/>
      <sheetName val="корректировка"/>
      <sheetName val="Подведомственные"/>
      <sheetName val="Лист1"/>
    </sheetNames>
    <sheetDataSet>
      <sheetData sheetId="0" refreshError="1"/>
      <sheetData sheetId="1" refreshError="1">
        <row r="20">
          <cell r="G20">
            <v>9760</v>
          </cell>
        </row>
        <row r="47">
          <cell r="M47">
            <v>10775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Экстренные госпитализации"/>
      <sheetName val="Апп на 1"/>
      <sheetName val="ПЦ"/>
      <sheetName val="НП"/>
      <sheetName val="СМП"/>
      <sheetName val="госп пн"/>
      <sheetName val="Инф-инс"/>
    </sheetNames>
    <sheetDataSet>
      <sheetData sheetId="0" refreshError="1"/>
      <sheetData sheetId="1" refreshError="1"/>
      <sheetData sheetId="2" refreshError="1">
        <row r="143">
          <cell r="A143">
            <v>560002</v>
          </cell>
          <cell r="B143" t="str">
            <v>ОРЕНБУРГ ОБЛАСТНАЯ КБ  № 2</v>
          </cell>
          <cell r="C143">
            <v>1</v>
          </cell>
          <cell r="G143">
            <v>1</v>
          </cell>
        </row>
        <row r="144">
          <cell r="A144">
            <v>560014</v>
          </cell>
          <cell r="B144" t="str">
            <v>ОРЕНБУРГ ФГБОУ ВО ОРГМУ МИНЗДРАВА</v>
          </cell>
          <cell r="G144">
            <v>0</v>
          </cell>
        </row>
        <row r="145">
          <cell r="A145">
            <v>560017</v>
          </cell>
          <cell r="B145" t="str">
            <v>ОРЕНБУРГ ГБУЗ ГКБ №1</v>
          </cell>
          <cell r="C145">
            <v>9</v>
          </cell>
          <cell r="G145">
            <v>9</v>
          </cell>
        </row>
        <row r="146">
          <cell r="A146">
            <v>560019</v>
          </cell>
          <cell r="B146" t="str">
            <v>ОРЕНБУРГ ГАУЗ ГКБ  №3</v>
          </cell>
          <cell r="C146">
            <v>152</v>
          </cell>
          <cell r="D146">
            <v>50</v>
          </cell>
          <cell r="E146">
            <v>37</v>
          </cell>
          <cell r="F146">
            <v>394</v>
          </cell>
          <cell r="G146">
            <v>633</v>
          </cell>
        </row>
        <row r="147">
          <cell r="A147">
            <v>560021</v>
          </cell>
          <cell r="B147" t="str">
            <v>ОРЕНБУРГ ГБУЗ ГКБ № 5</v>
          </cell>
          <cell r="C147">
            <v>4221</v>
          </cell>
          <cell r="D147">
            <v>2065</v>
          </cell>
          <cell r="E147">
            <v>913</v>
          </cell>
          <cell r="F147">
            <v>4808</v>
          </cell>
          <cell r="G147">
            <v>12007</v>
          </cell>
        </row>
        <row r="148">
          <cell r="A148">
            <v>560022</v>
          </cell>
          <cell r="B148" t="str">
            <v>ОРЕНБУРГ ГАУЗ ГКБ  №6</v>
          </cell>
          <cell r="C148">
            <v>3774</v>
          </cell>
          <cell r="D148">
            <v>1685</v>
          </cell>
          <cell r="E148">
            <v>725</v>
          </cell>
          <cell r="F148">
            <v>3254</v>
          </cell>
          <cell r="G148">
            <v>9438</v>
          </cell>
        </row>
        <row r="149">
          <cell r="A149">
            <v>560024</v>
          </cell>
          <cell r="B149" t="str">
            <v>ОРЕНБУРГ ГАУЗ ДГКБ</v>
          </cell>
          <cell r="C149">
            <v>6489</v>
          </cell>
          <cell r="D149">
            <v>2526</v>
          </cell>
          <cell r="E149">
            <v>1224</v>
          </cell>
          <cell r="F149">
            <v>7829</v>
          </cell>
          <cell r="G149">
            <v>18068</v>
          </cell>
        </row>
        <row r="150">
          <cell r="A150">
            <v>560026</v>
          </cell>
          <cell r="B150" t="str">
            <v>ОРЕНБУРГ ГАУЗ ГКБ ИМ. ПИРОГОВА Н.И.</v>
          </cell>
          <cell r="C150">
            <v>2213</v>
          </cell>
          <cell r="D150">
            <v>780</v>
          </cell>
          <cell r="E150">
            <v>346</v>
          </cell>
          <cell r="F150">
            <v>2456</v>
          </cell>
          <cell r="G150">
            <v>5795</v>
          </cell>
        </row>
        <row r="151">
          <cell r="A151">
            <v>560032</v>
          </cell>
          <cell r="B151" t="str">
            <v>ОРСКАЯ ГАУЗ ГБ № 2</v>
          </cell>
          <cell r="C151">
            <v>2</v>
          </cell>
          <cell r="G151">
            <v>2</v>
          </cell>
        </row>
        <row r="152">
          <cell r="A152">
            <v>560033</v>
          </cell>
          <cell r="B152" t="str">
            <v>ОРСКАЯ ГАУЗ ГБ № 3</v>
          </cell>
          <cell r="C152">
            <v>2</v>
          </cell>
          <cell r="G152">
            <v>2</v>
          </cell>
        </row>
        <row r="153">
          <cell r="A153">
            <v>560034</v>
          </cell>
          <cell r="B153" t="str">
            <v>ОРСКАЯ ГАУЗ ГБ № 4</v>
          </cell>
          <cell r="C153">
            <v>2</v>
          </cell>
          <cell r="G153">
            <v>2</v>
          </cell>
        </row>
        <row r="154">
          <cell r="A154">
            <v>560035</v>
          </cell>
          <cell r="B154" t="str">
            <v>ОРСКАЯ ГАУЗ ГБ № 5</v>
          </cell>
          <cell r="C154">
            <v>1475</v>
          </cell>
          <cell r="D154">
            <v>1171</v>
          </cell>
          <cell r="E154">
            <v>689</v>
          </cell>
          <cell r="F154">
            <v>4773</v>
          </cell>
          <cell r="G154">
            <v>8108</v>
          </cell>
        </row>
        <row r="155">
          <cell r="A155">
            <v>560036</v>
          </cell>
          <cell r="B155" t="str">
            <v>ОРСКАЯ ГАУЗ ГБ № 1</v>
          </cell>
          <cell r="C155">
            <v>1133</v>
          </cell>
          <cell r="D155">
            <v>410</v>
          </cell>
          <cell r="E155">
            <v>150</v>
          </cell>
          <cell r="F155">
            <v>1549</v>
          </cell>
          <cell r="G155">
            <v>3242</v>
          </cell>
        </row>
        <row r="156">
          <cell r="A156">
            <v>560041</v>
          </cell>
          <cell r="B156" t="str">
            <v>НОВОТРОИЦКАЯ ГАУЗ ДГБ</v>
          </cell>
          <cell r="C156">
            <v>1973</v>
          </cell>
          <cell r="D156">
            <v>657</v>
          </cell>
          <cell r="E156">
            <v>228</v>
          </cell>
          <cell r="F156">
            <v>2335</v>
          </cell>
          <cell r="G156">
            <v>5193</v>
          </cell>
        </row>
        <row r="157">
          <cell r="A157">
            <v>560043</v>
          </cell>
          <cell r="B157" t="str">
            <v>МЕДНОГОРСКАЯ ГБ</v>
          </cell>
          <cell r="C157">
            <v>77</v>
          </cell>
          <cell r="D157">
            <v>20</v>
          </cell>
          <cell r="F157">
            <v>54</v>
          </cell>
          <cell r="G157">
            <v>151</v>
          </cell>
        </row>
        <row r="158">
          <cell r="A158">
            <v>560045</v>
          </cell>
          <cell r="B158" t="str">
            <v>БУГУРУСЛАНСКАЯ ГБ</v>
          </cell>
          <cell r="C158">
            <v>595</v>
          </cell>
          <cell r="D158">
            <v>206</v>
          </cell>
          <cell r="E158">
            <v>149</v>
          </cell>
          <cell r="F158">
            <v>1486</v>
          </cell>
          <cell r="G158">
            <v>2436</v>
          </cell>
        </row>
        <row r="159">
          <cell r="A159">
            <v>560047</v>
          </cell>
          <cell r="B159" t="str">
            <v>БУГУРУСЛАНСКАЯ РБ</v>
          </cell>
          <cell r="C159">
            <v>509</v>
          </cell>
          <cell r="D159">
            <v>233</v>
          </cell>
          <cell r="E159">
            <v>117</v>
          </cell>
          <cell r="F159">
            <v>737</v>
          </cell>
          <cell r="G159">
            <v>1596</v>
          </cell>
        </row>
        <row r="160">
          <cell r="A160">
            <v>560049</v>
          </cell>
          <cell r="B160" t="str">
            <v>БУЗУЛУКСКАЯ ГБ</v>
          </cell>
          <cell r="C160">
            <v>442</v>
          </cell>
          <cell r="D160">
            <v>101</v>
          </cell>
          <cell r="E160">
            <v>21</v>
          </cell>
          <cell r="F160">
            <v>556</v>
          </cell>
          <cell r="G160">
            <v>1120</v>
          </cell>
        </row>
        <row r="161">
          <cell r="A161">
            <v>560050</v>
          </cell>
          <cell r="B161" t="str">
            <v>БУЗУЛУКСКАЯ ГБ № 1</v>
          </cell>
          <cell r="C161">
            <v>191</v>
          </cell>
          <cell r="D161">
            <v>51</v>
          </cell>
          <cell r="E161">
            <v>25</v>
          </cell>
          <cell r="F161">
            <v>252</v>
          </cell>
          <cell r="G161">
            <v>519</v>
          </cell>
        </row>
        <row r="162">
          <cell r="A162">
            <v>560051</v>
          </cell>
          <cell r="B162" t="str">
            <v>БУЗУЛУКСКАЯ РБ</v>
          </cell>
          <cell r="C162">
            <v>91</v>
          </cell>
          <cell r="D162">
            <v>37</v>
          </cell>
          <cell r="E162">
            <v>14</v>
          </cell>
          <cell r="F162">
            <v>119</v>
          </cell>
          <cell r="G162">
            <v>261</v>
          </cell>
        </row>
        <row r="163">
          <cell r="A163">
            <v>560052</v>
          </cell>
          <cell r="B163" t="str">
            <v>АБДУЛИНСКАЯ ГБ</v>
          </cell>
          <cell r="C163">
            <v>130</v>
          </cell>
          <cell r="D163">
            <v>28</v>
          </cell>
          <cell r="E163">
            <v>17</v>
          </cell>
          <cell r="F163">
            <v>530</v>
          </cell>
          <cell r="G163">
            <v>705</v>
          </cell>
        </row>
        <row r="164">
          <cell r="A164">
            <v>560053</v>
          </cell>
          <cell r="B164" t="str">
            <v>АДАМОВСКАЯ РБ</v>
          </cell>
          <cell r="C164">
            <v>24</v>
          </cell>
          <cell r="D164">
            <v>69</v>
          </cell>
          <cell r="E164">
            <v>24</v>
          </cell>
          <cell r="F164">
            <v>545</v>
          </cell>
          <cell r="G164">
            <v>662</v>
          </cell>
        </row>
        <row r="165">
          <cell r="A165">
            <v>560054</v>
          </cell>
          <cell r="B165" t="str">
            <v>АКБУЛАКСКАЯ РБ</v>
          </cell>
          <cell r="C165">
            <v>42</v>
          </cell>
          <cell r="D165">
            <v>44</v>
          </cell>
          <cell r="E165">
            <v>32</v>
          </cell>
          <cell r="F165">
            <v>553</v>
          </cell>
          <cell r="G165">
            <v>671</v>
          </cell>
        </row>
        <row r="166">
          <cell r="A166">
            <v>560055</v>
          </cell>
          <cell r="B166" t="str">
            <v>АЛЕКСАНДРОВСКАЯ РБ</v>
          </cell>
          <cell r="C166">
            <v>95</v>
          </cell>
          <cell r="D166">
            <v>59</v>
          </cell>
          <cell r="E166">
            <v>16</v>
          </cell>
          <cell r="F166">
            <v>150</v>
          </cell>
          <cell r="G166">
            <v>320</v>
          </cell>
        </row>
        <row r="167">
          <cell r="A167">
            <v>560056</v>
          </cell>
          <cell r="B167" t="str">
            <v>АСЕКЕЕВСКАЯ РБ</v>
          </cell>
          <cell r="C167">
            <v>148</v>
          </cell>
          <cell r="D167">
            <v>41</v>
          </cell>
          <cell r="E167">
            <v>35</v>
          </cell>
          <cell r="F167">
            <v>463</v>
          </cell>
          <cell r="G167">
            <v>687</v>
          </cell>
        </row>
        <row r="168">
          <cell r="A168">
            <v>560057</v>
          </cell>
          <cell r="B168" t="str">
            <v>БЕЛЯЕВСКАЯ РБ</v>
          </cell>
          <cell r="C168">
            <v>325</v>
          </cell>
          <cell r="D168">
            <v>141</v>
          </cell>
          <cell r="E168">
            <v>76</v>
          </cell>
          <cell r="F168">
            <v>522</v>
          </cell>
          <cell r="G168">
            <v>1064</v>
          </cell>
        </row>
        <row r="169">
          <cell r="A169">
            <v>560058</v>
          </cell>
          <cell r="B169" t="str">
            <v>ГАЙСКАЯ ГБ</v>
          </cell>
          <cell r="C169">
            <v>455</v>
          </cell>
          <cell r="D169">
            <v>146</v>
          </cell>
          <cell r="E169">
            <v>109</v>
          </cell>
          <cell r="F169">
            <v>848</v>
          </cell>
          <cell r="G169">
            <v>1558</v>
          </cell>
        </row>
        <row r="170">
          <cell r="A170">
            <v>560059</v>
          </cell>
          <cell r="B170" t="str">
            <v>ГРАЧЕВСКАЯ РБ</v>
          </cell>
          <cell r="C170">
            <v>211</v>
          </cell>
          <cell r="D170">
            <v>82</v>
          </cell>
          <cell r="E170">
            <v>29</v>
          </cell>
          <cell r="F170">
            <v>455</v>
          </cell>
          <cell r="G170">
            <v>777</v>
          </cell>
        </row>
        <row r="171">
          <cell r="A171">
            <v>560060</v>
          </cell>
          <cell r="B171" t="str">
            <v>ДОМБАРОВСКАЯ РБ</v>
          </cell>
          <cell r="C171">
            <v>71</v>
          </cell>
          <cell r="D171">
            <v>38</v>
          </cell>
          <cell r="E171">
            <v>10</v>
          </cell>
          <cell r="F171">
            <v>249</v>
          </cell>
          <cell r="G171">
            <v>368</v>
          </cell>
        </row>
        <row r="172">
          <cell r="A172">
            <v>560061</v>
          </cell>
          <cell r="B172" t="str">
            <v>ИЛЕКСКАЯ РБ</v>
          </cell>
          <cell r="C172">
            <v>258</v>
          </cell>
          <cell r="D172">
            <v>123</v>
          </cell>
          <cell r="E172">
            <v>32</v>
          </cell>
          <cell r="F172">
            <v>310</v>
          </cell>
          <cell r="G172">
            <v>723</v>
          </cell>
        </row>
        <row r="173">
          <cell r="A173">
            <v>560062</v>
          </cell>
          <cell r="B173" t="str">
            <v>КВАРКЕНСКАЯ РБ</v>
          </cell>
          <cell r="C173">
            <v>1</v>
          </cell>
          <cell r="D173">
            <v>14</v>
          </cell>
          <cell r="E173">
            <v>3</v>
          </cell>
          <cell r="F173">
            <v>42</v>
          </cell>
          <cell r="G173">
            <v>60</v>
          </cell>
        </row>
        <row r="174">
          <cell r="A174">
            <v>560063</v>
          </cell>
          <cell r="B174" t="str">
            <v>КРАСНОГВАРДЕЙСКАЯ РБ</v>
          </cell>
          <cell r="C174">
            <v>38</v>
          </cell>
          <cell r="D174">
            <v>22</v>
          </cell>
          <cell r="E174">
            <v>7</v>
          </cell>
          <cell r="F174">
            <v>119</v>
          </cell>
          <cell r="G174">
            <v>186</v>
          </cell>
        </row>
        <row r="175">
          <cell r="A175">
            <v>560064</v>
          </cell>
          <cell r="B175" t="str">
            <v>КУВАНДЫКСКАЯ ГБ</v>
          </cell>
          <cell r="C175">
            <v>730</v>
          </cell>
          <cell r="D175">
            <v>290</v>
          </cell>
          <cell r="E175">
            <v>126</v>
          </cell>
          <cell r="F175">
            <v>1262</v>
          </cell>
          <cell r="G175">
            <v>2408</v>
          </cell>
        </row>
        <row r="176">
          <cell r="A176">
            <v>560065</v>
          </cell>
          <cell r="B176" t="str">
            <v>КУРМАНАЕВСКАЯ РБ</v>
          </cell>
          <cell r="C176">
            <v>94</v>
          </cell>
          <cell r="D176">
            <v>30</v>
          </cell>
          <cell r="E176">
            <v>20</v>
          </cell>
          <cell r="F176">
            <v>243</v>
          </cell>
          <cell r="G176">
            <v>387</v>
          </cell>
        </row>
        <row r="177">
          <cell r="A177">
            <v>560066</v>
          </cell>
          <cell r="B177" t="str">
            <v>МАТВЕЕВСКАЯ РБ</v>
          </cell>
          <cell r="C177">
            <v>85</v>
          </cell>
          <cell r="D177">
            <v>48</v>
          </cell>
          <cell r="E177">
            <v>27</v>
          </cell>
          <cell r="F177">
            <v>227</v>
          </cell>
          <cell r="G177">
            <v>387</v>
          </cell>
        </row>
        <row r="178">
          <cell r="A178">
            <v>560067</v>
          </cell>
          <cell r="B178" t="str">
            <v>НОВООРСКАЯ РБ</v>
          </cell>
          <cell r="C178">
            <v>444</v>
          </cell>
          <cell r="D178">
            <v>86</v>
          </cell>
          <cell r="E178">
            <v>26</v>
          </cell>
          <cell r="F178">
            <v>798</v>
          </cell>
          <cell r="G178">
            <v>1354</v>
          </cell>
        </row>
        <row r="179">
          <cell r="A179">
            <v>560068</v>
          </cell>
          <cell r="B179" t="str">
            <v>НОВОСЕРГИЕВСКАЯ РБ</v>
          </cell>
          <cell r="C179">
            <v>235</v>
          </cell>
          <cell r="D179">
            <v>100</v>
          </cell>
          <cell r="E179">
            <v>56</v>
          </cell>
          <cell r="F179">
            <v>586</v>
          </cell>
          <cell r="G179">
            <v>977</v>
          </cell>
        </row>
        <row r="180">
          <cell r="A180">
            <v>560069</v>
          </cell>
          <cell r="B180" t="str">
            <v>ОКТЯБРЬСКАЯ РБ</v>
          </cell>
          <cell r="C180">
            <v>452</v>
          </cell>
          <cell r="D180">
            <v>196</v>
          </cell>
          <cell r="E180">
            <v>107</v>
          </cell>
          <cell r="F180">
            <v>554</v>
          </cell>
          <cell r="G180">
            <v>1309</v>
          </cell>
        </row>
        <row r="181">
          <cell r="A181">
            <v>560070</v>
          </cell>
          <cell r="B181" t="str">
            <v>ОРЕНБУРГСКАЯ РБ</v>
          </cell>
          <cell r="C181">
            <v>1367</v>
          </cell>
          <cell r="D181">
            <v>504</v>
          </cell>
          <cell r="E181">
            <v>190</v>
          </cell>
          <cell r="F181">
            <v>1829</v>
          </cell>
          <cell r="G181">
            <v>3890</v>
          </cell>
        </row>
        <row r="182">
          <cell r="A182">
            <v>560071</v>
          </cell>
          <cell r="B182" t="str">
            <v>ПЕРВОМАЙСКАЯ РБ</v>
          </cell>
          <cell r="C182">
            <v>445</v>
          </cell>
          <cell r="D182">
            <v>48</v>
          </cell>
          <cell r="E182">
            <v>61</v>
          </cell>
          <cell r="F182">
            <v>560</v>
          </cell>
          <cell r="G182">
            <v>1114</v>
          </cell>
        </row>
        <row r="183">
          <cell r="A183">
            <v>560072</v>
          </cell>
          <cell r="B183" t="str">
            <v>ПЕРЕВОЛОЦКАЯ РБ</v>
          </cell>
          <cell r="C183">
            <v>348</v>
          </cell>
          <cell r="D183">
            <v>140</v>
          </cell>
          <cell r="E183">
            <v>51</v>
          </cell>
          <cell r="F183">
            <v>376</v>
          </cell>
          <cell r="G183">
            <v>915</v>
          </cell>
        </row>
        <row r="184">
          <cell r="A184">
            <v>560073</v>
          </cell>
          <cell r="B184" t="str">
            <v>ПОНОМАРЕВСКАЯ РБ</v>
          </cell>
          <cell r="C184">
            <v>187</v>
          </cell>
          <cell r="D184">
            <v>85</v>
          </cell>
          <cell r="E184">
            <v>27</v>
          </cell>
          <cell r="F184">
            <v>296</v>
          </cell>
          <cell r="G184">
            <v>595</v>
          </cell>
        </row>
        <row r="185">
          <cell r="A185">
            <v>560074</v>
          </cell>
          <cell r="B185" t="str">
            <v>САКМАРСКАЯ  РБ</v>
          </cell>
          <cell r="C185">
            <v>178</v>
          </cell>
          <cell r="D185">
            <v>71</v>
          </cell>
          <cell r="E185">
            <v>26</v>
          </cell>
          <cell r="F185">
            <v>384</v>
          </cell>
          <cell r="G185">
            <v>659</v>
          </cell>
        </row>
        <row r="186">
          <cell r="A186">
            <v>560075</v>
          </cell>
          <cell r="B186" t="str">
            <v>САРАКТАШСКАЯ РБ</v>
          </cell>
          <cell r="C186">
            <v>1098</v>
          </cell>
          <cell r="D186">
            <v>434</v>
          </cell>
          <cell r="E186">
            <v>210</v>
          </cell>
          <cell r="F186">
            <v>1424</v>
          </cell>
          <cell r="G186">
            <v>3166</v>
          </cell>
        </row>
        <row r="187">
          <cell r="A187">
            <v>560076</v>
          </cell>
          <cell r="B187" t="str">
            <v>СВЕТЛИНСКАЯ РБ</v>
          </cell>
          <cell r="C187">
            <v>66</v>
          </cell>
          <cell r="D187">
            <v>30</v>
          </cell>
          <cell r="E187">
            <v>4</v>
          </cell>
          <cell r="F187">
            <v>117</v>
          </cell>
          <cell r="G187">
            <v>217</v>
          </cell>
        </row>
        <row r="188">
          <cell r="A188">
            <v>560077</v>
          </cell>
          <cell r="B188" t="str">
            <v>СЕВЕРНАЯ РБ</v>
          </cell>
          <cell r="C188">
            <v>81</v>
          </cell>
          <cell r="D188">
            <v>52</v>
          </cell>
          <cell r="E188">
            <v>10</v>
          </cell>
          <cell r="F188">
            <v>275</v>
          </cell>
          <cell r="G188">
            <v>418</v>
          </cell>
        </row>
        <row r="189">
          <cell r="A189">
            <v>560078</v>
          </cell>
          <cell r="B189" t="str">
            <v>СОЛЬ-ИЛЕЦКАЯ ГБ</v>
          </cell>
          <cell r="C189">
            <v>122</v>
          </cell>
          <cell r="D189">
            <v>153</v>
          </cell>
          <cell r="E189">
            <v>97</v>
          </cell>
          <cell r="F189">
            <v>1319</v>
          </cell>
          <cell r="G189">
            <v>1691</v>
          </cell>
        </row>
        <row r="190">
          <cell r="A190">
            <v>560079</v>
          </cell>
          <cell r="B190" t="str">
            <v>СОРОЧИНСКАЯ ГБ</v>
          </cell>
          <cell r="C190">
            <v>598</v>
          </cell>
          <cell r="D190">
            <v>240</v>
          </cell>
          <cell r="E190">
            <v>125</v>
          </cell>
          <cell r="F190">
            <v>818</v>
          </cell>
          <cell r="G190">
            <v>1781</v>
          </cell>
        </row>
        <row r="191">
          <cell r="A191">
            <v>560080</v>
          </cell>
          <cell r="B191" t="str">
            <v>ТАШЛИНСКАЯ РБ</v>
          </cell>
          <cell r="C191">
            <v>212</v>
          </cell>
          <cell r="D191">
            <v>64</v>
          </cell>
          <cell r="E191">
            <v>37</v>
          </cell>
          <cell r="F191">
            <v>456</v>
          </cell>
          <cell r="G191">
            <v>769</v>
          </cell>
        </row>
        <row r="192">
          <cell r="A192">
            <v>560081</v>
          </cell>
          <cell r="B192" t="str">
            <v>ТОЦКАЯ РБ</v>
          </cell>
          <cell r="C192">
            <v>424</v>
          </cell>
          <cell r="D192">
            <v>167</v>
          </cell>
          <cell r="E192">
            <v>37</v>
          </cell>
          <cell r="F192">
            <v>591</v>
          </cell>
          <cell r="G192">
            <v>1219</v>
          </cell>
        </row>
        <row r="193">
          <cell r="A193">
            <v>560082</v>
          </cell>
          <cell r="B193" t="str">
            <v>ТЮЛЬГАНСКАЯ РБ</v>
          </cell>
          <cell r="C193">
            <v>186</v>
          </cell>
          <cell r="D193">
            <v>41</v>
          </cell>
          <cell r="E193">
            <v>27</v>
          </cell>
          <cell r="F193">
            <v>191</v>
          </cell>
          <cell r="G193">
            <v>445</v>
          </cell>
        </row>
        <row r="194">
          <cell r="A194">
            <v>560083</v>
          </cell>
          <cell r="B194" t="str">
            <v>ШАРЛЫКСКАЯ РБ</v>
          </cell>
          <cell r="C194">
            <v>176</v>
          </cell>
          <cell r="D194">
            <v>46</v>
          </cell>
          <cell r="E194">
            <v>30</v>
          </cell>
          <cell r="F194">
            <v>404</v>
          </cell>
          <cell r="G194">
            <v>656</v>
          </cell>
        </row>
        <row r="195">
          <cell r="A195">
            <v>560084</v>
          </cell>
          <cell r="B195" t="str">
            <v>ЯСНЕНСКАЯ ГБ</v>
          </cell>
          <cell r="C195">
            <v>82</v>
          </cell>
          <cell r="D195">
            <v>45</v>
          </cell>
          <cell r="E195">
            <v>2</v>
          </cell>
          <cell r="F195">
            <v>96</v>
          </cell>
          <cell r="G195">
            <v>225</v>
          </cell>
        </row>
        <row r="196">
          <cell r="A196">
            <v>560085</v>
          </cell>
          <cell r="B196" t="str">
            <v>СТУДЕНЧЕСКАЯ ПОЛИКЛИНИКА ОГУ</v>
          </cell>
          <cell r="F196">
            <v>2</v>
          </cell>
          <cell r="G196">
            <v>2</v>
          </cell>
        </row>
        <row r="197">
          <cell r="A197">
            <v>560086</v>
          </cell>
          <cell r="B197" t="str">
            <v>ОРЕНБУРГ ОКБ НА СТ. ОРЕНБУРГ</v>
          </cell>
          <cell r="F197">
            <v>19</v>
          </cell>
          <cell r="G197">
            <v>19</v>
          </cell>
        </row>
        <row r="198">
          <cell r="A198">
            <v>560087</v>
          </cell>
          <cell r="B198" t="str">
            <v>ОРСКАЯ УБ НА СТ. ОРСК</v>
          </cell>
          <cell r="G198">
            <v>0</v>
          </cell>
        </row>
        <row r="199">
          <cell r="A199">
            <v>560088</v>
          </cell>
          <cell r="B199" t="str">
            <v>БУЗУЛУКСКАЯ УЗЛ.  Б-ЦА НА СТ.  БУЗУЛУК</v>
          </cell>
          <cell r="G199">
            <v>0</v>
          </cell>
        </row>
        <row r="200">
          <cell r="A200">
            <v>560089</v>
          </cell>
          <cell r="B200" t="str">
            <v>АБДУЛИНСКАЯ УЗЛ. ПОЛ-КА НА СТ. АБДУЛИНО</v>
          </cell>
          <cell r="C200">
            <v>1</v>
          </cell>
          <cell r="G200">
            <v>1</v>
          </cell>
        </row>
        <row r="201">
          <cell r="A201">
            <v>560096</v>
          </cell>
          <cell r="B201" t="str">
            <v>ОРЕНБУРГ ФИЛИАЛ № 3 ФГКУ "426 ВГ" МО РФ</v>
          </cell>
          <cell r="F201">
            <v>4</v>
          </cell>
          <cell r="G201">
            <v>4</v>
          </cell>
        </row>
        <row r="202">
          <cell r="A202">
            <v>560098</v>
          </cell>
          <cell r="B202" t="str">
            <v xml:space="preserve">ФКУЗ МСЧ-56 ФСИН РОССИИ </v>
          </cell>
          <cell r="G202">
            <v>0</v>
          </cell>
        </row>
        <row r="203">
          <cell r="A203">
            <v>560099</v>
          </cell>
          <cell r="B203" t="str">
            <v>МСЧ МВД ПО ОРЕНБУРГСКОЙ ОБЛАСТИ</v>
          </cell>
          <cell r="F203">
            <v>1</v>
          </cell>
          <cell r="G203">
            <v>1</v>
          </cell>
        </row>
        <row r="204">
          <cell r="A204">
            <v>560101</v>
          </cell>
          <cell r="B204" t="str">
            <v>ОРЕНБУРГ ООО "КЛИНИКА ПРОМЫШЛЕННОЙ МЕДИЦИНЫ"</v>
          </cell>
          <cell r="G204">
            <v>0</v>
          </cell>
        </row>
        <row r="205">
          <cell r="A205">
            <v>560206</v>
          </cell>
          <cell r="B205" t="str">
            <v>НОВОТРОИЦК БОЛЬНИЦА СКОРОЙ МЕДИЦИНСКОЙ ПОМОЩИ</v>
          </cell>
          <cell r="C205">
            <v>4</v>
          </cell>
          <cell r="G205">
            <v>4</v>
          </cell>
        </row>
        <row r="206">
          <cell r="A206">
            <v>560214</v>
          </cell>
          <cell r="B206" t="str">
            <v>БУЗУЛУКСКАЯ БОЛЬНИЦА СКОРОЙ МЕДИЦИНСКОЙ ПОМОЩИ</v>
          </cell>
          <cell r="C206">
            <v>1080</v>
          </cell>
          <cell r="D206">
            <v>289</v>
          </cell>
          <cell r="E206">
            <v>135</v>
          </cell>
          <cell r="F206">
            <v>1366</v>
          </cell>
          <cell r="G206">
            <v>4770</v>
          </cell>
        </row>
        <row r="211">
          <cell r="A211">
            <v>560035</v>
          </cell>
          <cell r="B211" t="str">
            <v>ОРСКАЯ ГАУЗ ГБ № 5</v>
          </cell>
          <cell r="C211">
            <v>0</v>
          </cell>
          <cell r="D211">
            <v>0</v>
          </cell>
        </row>
        <row r="212">
          <cell r="A212">
            <v>560041</v>
          </cell>
          <cell r="B212" t="str">
            <v>НОВОТРОИЦКАЯ ГАУЗ ДГБ</v>
          </cell>
          <cell r="C212">
            <v>0</v>
          </cell>
          <cell r="D212">
            <v>0</v>
          </cell>
        </row>
        <row r="213">
          <cell r="A213">
            <v>560096</v>
          </cell>
          <cell r="B213" t="str">
            <v>ОРЕНБУРГ ФИЛИАЛ № 3 ФГКУ "426 ВГ" МО РФ</v>
          </cell>
          <cell r="C213">
            <v>0</v>
          </cell>
          <cell r="D213">
            <v>0</v>
          </cell>
        </row>
        <row r="214">
          <cell r="A214">
            <v>560098</v>
          </cell>
          <cell r="B214" t="str">
            <v xml:space="preserve">ФКУЗ МСЧ-56 ФСИН РОССИИ </v>
          </cell>
          <cell r="C214">
            <v>0</v>
          </cell>
          <cell r="D214">
            <v>0</v>
          </cell>
        </row>
        <row r="215">
          <cell r="A215">
            <v>560099</v>
          </cell>
          <cell r="B215" t="str">
            <v>МСЧ МВД ПО ОРЕНБУРГСКОЙ ОБЛАСТИ</v>
          </cell>
          <cell r="C215">
            <v>0</v>
          </cell>
          <cell r="D215">
            <v>0</v>
          </cell>
        </row>
        <row r="216">
          <cell r="A216">
            <v>560076</v>
          </cell>
          <cell r="B216" t="str">
            <v>СВЕТЛИНСКАЯ РБ</v>
          </cell>
          <cell r="C216">
            <v>6.7000000000000002E-3</v>
          </cell>
          <cell r="D216">
            <v>0</v>
          </cell>
        </row>
        <row r="217">
          <cell r="A217">
            <v>560084</v>
          </cell>
          <cell r="B217" t="str">
            <v>ЯСНЕНСКАЯ ГБ</v>
          </cell>
          <cell r="C217">
            <v>6.4399999999999999E-2</v>
          </cell>
          <cell r="D217">
            <v>1.224013576580399</v>
          </cell>
        </row>
        <row r="218">
          <cell r="A218">
            <v>560089</v>
          </cell>
          <cell r="B218" t="str">
            <v>АБДУЛИНСКАЯ УЗЛ. ПОЛ-КА НА СТ. АБДУЛИНО</v>
          </cell>
          <cell r="C218">
            <v>7.8399999999999997E-2</v>
          </cell>
          <cell r="D218">
            <v>1.5210012728044124</v>
          </cell>
        </row>
        <row r="219">
          <cell r="A219">
            <v>560087</v>
          </cell>
          <cell r="B219" t="str">
            <v>ОРСКАЯ УБ НА СТ. ОРСК</v>
          </cell>
          <cell r="C219">
            <v>0.10059999999999999</v>
          </cell>
          <cell r="D219">
            <v>1.9919389053882055</v>
          </cell>
        </row>
        <row r="220">
          <cell r="A220">
            <v>560032</v>
          </cell>
          <cell r="B220" t="str">
            <v>ОРСКАЯ ГАУЗ ГБ № 2</v>
          </cell>
          <cell r="C220">
            <v>0.1171</v>
          </cell>
          <cell r="D220">
            <v>2.3419601187950789</v>
          </cell>
        </row>
        <row r="221">
          <cell r="A221">
            <v>560014</v>
          </cell>
          <cell r="B221" t="str">
            <v>ОРЕНБУРГ ФГБОУ ВО ОРГМУ МИНЗДРАВА</v>
          </cell>
          <cell r="C221">
            <v>0.1212</v>
          </cell>
          <cell r="D221">
            <v>2.4289350869749686</v>
          </cell>
        </row>
        <row r="222">
          <cell r="A222">
            <v>560082</v>
          </cell>
          <cell r="B222" t="str">
            <v>ТЮЛЬГАНСКАЯ РБ</v>
          </cell>
          <cell r="C222">
            <v>0.14710000000000001</v>
          </cell>
          <cell r="D222">
            <v>2.9783623249893938</v>
          </cell>
        </row>
        <row r="223">
          <cell r="A223">
            <v>560047</v>
          </cell>
          <cell r="B223" t="str">
            <v>БУГУРУСЛАНСКАЯ РБ</v>
          </cell>
          <cell r="C223">
            <v>0.14940000000000001</v>
          </cell>
          <cell r="D223">
            <v>3.0271531607976243</v>
          </cell>
        </row>
        <row r="224">
          <cell r="A224">
            <v>560214</v>
          </cell>
          <cell r="B224" t="str">
            <v>БУЗУЛУКСКАЯ БОЛЬНИЦА СКОРОЙ МЕДИЦИНСКОЙ ПОМОЩИ</v>
          </cell>
          <cell r="C224">
            <v>0.154</v>
          </cell>
          <cell r="D224">
            <v>3.1247348324140858</v>
          </cell>
        </row>
        <row r="225">
          <cell r="A225">
            <v>560077</v>
          </cell>
          <cell r="B225" t="str">
            <v>СЕВЕРНАЯ РБ</v>
          </cell>
          <cell r="C225">
            <v>0.15459999999999999</v>
          </cell>
          <cell r="D225">
            <v>3.1374628765379717</v>
          </cell>
        </row>
        <row r="226">
          <cell r="A226">
            <v>560067</v>
          </cell>
          <cell r="B226" t="str">
            <v>НОВООРСКАЯ РБ</v>
          </cell>
          <cell r="C226">
            <v>0.15640000000000001</v>
          </cell>
          <cell r="D226">
            <v>3.1756470089096309</v>
          </cell>
        </row>
        <row r="227">
          <cell r="A227">
            <v>560081</v>
          </cell>
          <cell r="B227" t="str">
            <v>ТОЦКАЯ РБ</v>
          </cell>
          <cell r="C227">
            <v>0.15840000000000001</v>
          </cell>
          <cell r="D227">
            <v>3.2180738226559185</v>
          </cell>
        </row>
        <row r="228">
          <cell r="A228">
            <v>560034</v>
          </cell>
          <cell r="B228" t="str">
            <v>ОРСКАЯ ГАУЗ ГБ № 4</v>
          </cell>
          <cell r="C228">
            <v>0.1585</v>
          </cell>
          <cell r="D228">
            <v>3.2201951633432326</v>
          </cell>
        </row>
        <row r="229">
          <cell r="A229">
            <v>560061</v>
          </cell>
          <cell r="B229" t="str">
            <v>ИЛЕКСКАЯ РБ</v>
          </cell>
          <cell r="C229">
            <v>0.16289999999999999</v>
          </cell>
          <cell r="D229">
            <v>3.3135341535850653</v>
          </cell>
        </row>
        <row r="230">
          <cell r="A230">
            <v>560074</v>
          </cell>
          <cell r="B230" t="str">
            <v>САКМАРСКАЯ  РБ</v>
          </cell>
          <cell r="C230">
            <v>0.16689999999999999</v>
          </cell>
          <cell r="D230">
            <v>3.3983877810776408</v>
          </cell>
        </row>
        <row r="231">
          <cell r="A231">
            <v>560043</v>
          </cell>
          <cell r="B231" t="str">
            <v>МЕДНОГОРСКАЯ ГБ</v>
          </cell>
          <cell r="C231">
            <v>0.1704</v>
          </cell>
          <cell r="D231">
            <v>3.4726347051336441</v>
          </cell>
        </row>
        <row r="232">
          <cell r="A232">
            <v>560052</v>
          </cell>
          <cell r="B232" t="str">
            <v>АБДУЛИНСКАЯ ГБ</v>
          </cell>
          <cell r="C232">
            <v>0.1804</v>
          </cell>
          <cell r="D232">
            <v>3.6847687738650827</v>
          </cell>
        </row>
        <row r="233">
          <cell r="A233">
            <v>560068</v>
          </cell>
          <cell r="B233" t="str">
            <v>НОВОСЕРГИЕВСКАЯ РБ</v>
          </cell>
          <cell r="C233">
            <v>0.18329999999999999</v>
          </cell>
          <cell r="D233">
            <v>3.7462876537971996</v>
          </cell>
        </row>
        <row r="234">
          <cell r="A234">
            <v>560002</v>
          </cell>
          <cell r="B234" t="str">
            <v>ОРЕНБУРГ ОБЛАСТНАЯ КБ  № 2</v>
          </cell>
          <cell r="C234">
            <v>0.18579999999999999</v>
          </cell>
          <cell r="D234">
            <v>3.7993211709800594</v>
          </cell>
        </row>
        <row r="235">
          <cell r="A235">
            <v>560024</v>
          </cell>
          <cell r="B235" t="str">
            <v>ОРЕНБУРГ ГАУЗ ДГКБ</v>
          </cell>
          <cell r="C235">
            <v>0.18709999999999999</v>
          </cell>
          <cell r="D235">
            <v>3.8268985999151464</v>
          </cell>
        </row>
        <row r="236">
          <cell r="A236">
            <v>560063</v>
          </cell>
          <cell r="B236" t="str">
            <v>КРАСНОГВАРДЕЙСКАЯ РБ</v>
          </cell>
          <cell r="C236">
            <v>0.19070000000000001</v>
          </cell>
          <cell r="D236">
            <v>3.9032668646584647</v>
          </cell>
        </row>
        <row r="237">
          <cell r="A237">
            <v>560088</v>
          </cell>
          <cell r="B237" t="str">
            <v>БУЗУЛУКСКАЯ УЗЛ.  Б-ЦА НА СТ.  БУЗУЛУК</v>
          </cell>
          <cell r="C237">
            <v>0.1913</v>
          </cell>
          <cell r="D237">
            <v>3.9159949087823507</v>
          </cell>
        </row>
        <row r="238">
          <cell r="A238">
            <v>560066</v>
          </cell>
          <cell r="B238" t="str">
            <v>МАТВЕЕВСКАЯ РБ</v>
          </cell>
          <cell r="C238">
            <v>0.193</v>
          </cell>
          <cell r="D238">
            <v>3.9520577004666952</v>
          </cell>
        </row>
        <row r="239">
          <cell r="A239">
            <v>560054</v>
          </cell>
          <cell r="B239" t="str">
            <v>АКБУЛАКСКАЯ РБ</v>
          </cell>
          <cell r="C239">
            <v>0.1933</v>
          </cell>
          <cell r="D239">
            <v>3.9584217225286382</v>
          </cell>
        </row>
        <row r="240">
          <cell r="A240">
            <v>560060</v>
          </cell>
          <cell r="B240" t="str">
            <v>ДОМБАРОВСКАЯ РБ</v>
          </cell>
          <cell r="C240">
            <v>0.1943</v>
          </cell>
          <cell r="D240">
            <v>3.9796351294017822</v>
          </cell>
        </row>
        <row r="241">
          <cell r="A241">
            <v>560079</v>
          </cell>
          <cell r="B241" t="str">
            <v>СОРОЧИНСКАЯ ГБ</v>
          </cell>
          <cell r="C241">
            <v>0.19589999999999999</v>
          </cell>
          <cell r="D241">
            <v>4.0135765803988122</v>
          </cell>
        </row>
        <row r="242">
          <cell r="A242">
            <v>560055</v>
          </cell>
          <cell r="B242" t="str">
            <v>АЛЕКСАНДРОВСКАЯ РБ</v>
          </cell>
          <cell r="C242">
            <v>0.2016</v>
          </cell>
          <cell r="D242">
            <v>4.1344929995757322</v>
          </cell>
        </row>
        <row r="243">
          <cell r="A243">
            <v>560026</v>
          </cell>
          <cell r="B243" t="str">
            <v>ОРЕНБУРГ ГАУЗ ГКБ ИМ. ПИРОГОВА Н.И.</v>
          </cell>
          <cell r="C243">
            <v>0.2019</v>
          </cell>
          <cell r="D243">
            <v>4.1408570216376752</v>
          </cell>
        </row>
        <row r="244">
          <cell r="A244">
            <v>560036</v>
          </cell>
          <cell r="B244" t="str">
            <v>ОРСКАЯ ГАУЗ ГБ № 1</v>
          </cell>
          <cell r="C244">
            <v>0.20810000000000001</v>
          </cell>
          <cell r="D244">
            <v>4.2723801442511675</v>
          </cell>
        </row>
        <row r="245">
          <cell r="A245">
            <v>560206</v>
          </cell>
          <cell r="B245" t="str">
            <v>НОВОТРОИЦК БОЛЬНИЦА СКОРОЙ МЕДИЦИНСКОЙ ПОМОЩИ</v>
          </cell>
          <cell r="C245">
            <v>0.21279999999999999</v>
          </cell>
          <cell r="D245">
            <v>4.3720831565549432</v>
          </cell>
        </row>
        <row r="246">
          <cell r="A246">
            <v>560045</v>
          </cell>
          <cell r="B246" t="str">
            <v>БУГУРУСЛАНСКАЯ ГБ</v>
          </cell>
          <cell r="C246">
            <v>0.21609999999999999</v>
          </cell>
          <cell r="D246">
            <v>4.4420873992363177</v>
          </cell>
        </row>
        <row r="247">
          <cell r="A247">
            <v>560070</v>
          </cell>
          <cell r="B247" t="str">
            <v>ОРЕНБУРГСКАЯ РБ</v>
          </cell>
          <cell r="C247">
            <v>0.22409999999999999</v>
          </cell>
          <cell r="D247">
            <v>4.6117946542214687</v>
          </cell>
        </row>
        <row r="248">
          <cell r="A248">
            <v>560062</v>
          </cell>
          <cell r="B248" t="str">
            <v>КВАРКЕНСКАЯ РБ</v>
          </cell>
          <cell r="C248">
            <v>0.22520000000000001</v>
          </cell>
          <cell r="D248">
            <v>4.6351294017819269</v>
          </cell>
        </row>
        <row r="249">
          <cell r="A249">
            <v>560073</v>
          </cell>
          <cell r="B249" t="str">
            <v>ПОНОМАРЕВСКАЯ РБ</v>
          </cell>
          <cell r="C249">
            <v>0.22589999999999999</v>
          </cell>
          <cell r="D249">
            <v>4.6499787865931275</v>
          </cell>
        </row>
        <row r="250">
          <cell r="A250">
            <v>560078</v>
          </cell>
          <cell r="B250" t="str">
            <v>СОЛЬ-ИЛЕЦКАЯ ГБ</v>
          </cell>
          <cell r="C250">
            <v>0.2271</v>
          </cell>
          <cell r="D250">
            <v>4.6754348748409003</v>
          </cell>
        </row>
        <row r="251">
          <cell r="A251">
            <v>560056</v>
          </cell>
          <cell r="B251" t="str">
            <v>АСЕКЕЕВСКАЯ РБ</v>
          </cell>
          <cell r="C251">
            <v>0.2412</v>
          </cell>
          <cell r="D251">
            <v>4.9745439117522281</v>
          </cell>
        </row>
        <row r="252">
          <cell r="A252">
            <v>560064</v>
          </cell>
          <cell r="B252" t="str">
            <v>КУВАНДЫКСКАЯ ГБ</v>
          </cell>
          <cell r="C252">
            <v>0.2414</v>
          </cell>
          <cell r="D252">
            <v>4.9787865931268573</v>
          </cell>
        </row>
        <row r="253">
          <cell r="A253">
            <v>560086</v>
          </cell>
          <cell r="B253" t="str">
            <v>ОРЕНБУРГ ОКБ НА СТ. ОРЕНБУРГ</v>
          </cell>
          <cell r="C253">
            <v>0.2419</v>
          </cell>
          <cell r="D253">
            <v>4.9893932965634296</v>
          </cell>
        </row>
        <row r="254">
          <cell r="A254">
            <v>560080</v>
          </cell>
          <cell r="B254" t="str">
            <v>ТАШЛИНСКАЯ РБ</v>
          </cell>
          <cell r="C254">
            <v>0.26179999999999998</v>
          </cell>
          <cell r="D254">
            <v>5</v>
          </cell>
        </row>
        <row r="255">
          <cell r="A255">
            <v>560022</v>
          </cell>
          <cell r="B255" t="str">
            <v>ОРЕНБУРГ ГАУЗ ГКБ  №6</v>
          </cell>
          <cell r="C255">
            <v>0.26340000000000002</v>
          </cell>
          <cell r="D255">
            <v>5</v>
          </cell>
        </row>
        <row r="256">
          <cell r="A256">
            <v>560075</v>
          </cell>
          <cell r="B256" t="str">
            <v>САРАКТАШСКАЯ РБ</v>
          </cell>
          <cell r="C256">
            <v>0.26450000000000001</v>
          </cell>
          <cell r="D256">
            <v>5</v>
          </cell>
        </row>
        <row r="257">
          <cell r="A257">
            <v>560071</v>
          </cell>
          <cell r="B257" t="str">
            <v>ПЕРВОМАЙСКАЯ РБ</v>
          </cell>
          <cell r="C257">
            <v>0.26700000000000002</v>
          </cell>
          <cell r="D257">
            <v>5</v>
          </cell>
        </row>
        <row r="258">
          <cell r="A258">
            <v>560033</v>
          </cell>
          <cell r="B258" t="str">
            <v>ОРСКАЯ ГАУЗ ГБ № 3</v>
          </cell>
          <cell r="C258">
            <v>0.26929999999999998</v>
          </cell>
          <cell r="D258">
            <v>5</v>
          </cell>
        </row>
        <row r="259">
          <cell r="A259">
            <v>560065</v>
          </cell>
          <cell r="B259" t="str">
            <v>КУРМАНАЕВСКАЯ РБ</v>
          </cell>
          <cell r="C259">
            <v>0.27550000000000002</v>
          </cell>
          <cell r="D259">
            <v>5</v>
          </cell>
        </row>
        <row r="260">
          <cell r="A260">
            <v>560083</v>
          </cell>
          <cell r="B260" t="str">
            <v>ШАРЛЫКСКАЯ РБ</v>
          </cell>
          <cell r="C260">
            <v>0.28939999999999999</v>
          </cell>
          <cell r="D260">
            <v>5</v>
          </cell>
        </row>
        <row r="261">
          <cell r="A261">
            <v>560017</v>
          </cell>
          <cell r="B261" t="str">
            <v>ОРЕНБУРГ ГБУЗ ГКБ №1</v>
          </cell>
          <cell r="C261">
            <v>0.2898</v>
          </cell>
          <cell r="D261">
            <v>5</v>
          </cell>
        </row>
        <row r="262">
          <cell r="A262">
            <v>560019</v>
          </cell>
          <cell r="B262" t="str">
            <v>ОРЕНБУРГ ГАУЗ ГКБ  №3</v>
          </cell>
          <cell r="C262">
            <v>0.29370000000000002</v>
          </cell>
          <cell r="D262">
            <v>5</v>
          </cell>
        </row>
        <row r="263">
          <cell r="A263">
            <v>560058</v>
          </cell>
          <cell r="B263" t="str">
            <v>ГАЙСКАЯ ГБ</v>
          </cell>
          <cell r="C263">
            <v>0.29609999999999997</v>
          </cell>
          <cell r="D263">
            <v>5</v>
          </cell>
        </row>
        <row r="264">
          <cell r="A264">
            <v>560057</v>
          </cell>
          <cell r="B264" t="str">
            <v>БЕЛЯЕВСКАЯ РБ</v>
          </cell>
          <cell r="C264">
            <v>0.30130000000000001</v>
          </cell>
          <cell r="D264">
            <v>5</v>
          </cell>
        </row>
        <row r="265">
          <cell r="A265">
            <v>560053</v>
          </cell>
          <cell r="B265" t="str">
            <v>АДАМОВСКАЯ РБ</v>
          </cell>
          <cell r="C265">
            <v>0.30230000000000001</v>
          </cell>
          <cell r="D265">
            <v>5</v>
          </cell>
        </row>
        <row r="266">
          <cell r="A266">
            <v>560059</v>
          </cell>
          <cell r="B266" t="str">
            <v>ГРАЧЕВСКАЯ РБ</v>
          </cell>
          <cell r="C266">
            <v>0.3049</v>
          </cell>
          <cell r="D266">
            <v>5</v>
          </cell>
        </row>
        <row r="267">
          <cell r="A267">
            <v>560069</v>
          </cell>
          <cell r="B267" t="str">
            <v>ОКТЯБРЬСКАЯ РБ</v>
          </cell>
          <cell r="C267">
            <v>0.31159999999999999</v>
          </cell>
          <cell r="D267">
            <v>5</v>
          </cell>
        </row>
        <row r="268">
          <cell r="A268">
            <v>560072</v>
          </cell>
          <cell r="B268" t="str">
            <v>ПЕРЕВОЛОЦКАЯ РБ</v>
          </cell>
          <cell r="C268">
            <v>0.32519999999999999</v>
          </cell>
          <cell r="D268">
            <v>5</v>
          </cell>
        </row>
        <row r="269">
          <cell r="A269">
            <v>560021</v>
          </cell>
          <cell r="B269" t="str">
            <v>ОРЕНБУРГ ГБУЗ ГКБ № 5</v>
          </cell>
          <cell r="C269">
            <v>0.32890000000000003</v>
          </cell>
          <cell r="D269">
            <v>5</v>
          </cell>
        </row>
        <row r="270">
          <cell r="A270">
            <v>560085</v>
          </cell>
          <cell r="B270" t="str">
            <v>СТУДЕНЧЕСКАЯ ПОЛИКЛИНИКА ОГУ</v>
          </cell>
          <cell r="C270">
            <v>0.37180000000000002</v>
          </cell>
          <cell r="D270">
            <v>5</v>
          </cell>
        </row>
        <row r="274">
          <cell r="A274">
            <v>560002</v>
          </cell>
          <cell r="B274" t="str">
            <v>ОРЕНБУРГ ОБЛАСТНАЯ КБ  № 2</v>
          </cell>
          <cell r="C274">
            <v>0</v>
          </cell>
          <cell r="D274">
            <v>0</v>
          </cell>
        </row>
        <row r="275">
          <cell r="A275">
            <v>560014</v>
          </cell>
          <cell r="B275" t="str">
            <v>ОРЕНБУРГ ФГБОУ ВО ОРГМУ МИНЗДРАВА</v>
          </cell>
          <cell r="C275">
            <v>0</v>
          </cell>
          <cell r="D275">
            <v>0</v>
          </cell>
        </row>
        <row r="276">
          <cell r="A276">
            <v>560017</v>
          </cell>
          <cell r="B276" t="str">
            <v>ОРЕНБУРГ ГБУЗ ГКБ №1</v>
          </cell>
          <cell r="C276">
            <v>0</v>
          </cell>
          <cell r="D276">
            <v>0</v>
          </cell>
        </row>
        <row r="277">
          <cell r="A277">
            <v>560032</v>
          </cell>
          <cell r="B277" t="str">
            <v>ОРСКАЯ ГАУЗ ГБ № 2</v>
          </cell>
          <cell r="C277">
            <v>0</v>
          </cell>
          <cell r="D277">
            <v>0</v>
          </cell>
        </row>
        <row r="278">
          <cell r="A278">
            <v>560033</v>
          </cell>
          <cell r="B278" t="str">
            <v>ОРСКАЯ ГАУЗ ГБ № 3</v>
          </cell>
          <cell r="C278">
            <v>0</v>
          </cell>
          <cell r="D278">
            <v>0</v>
          </cell>
        </row>
        <row r="279">
          <cell r="A279">
            <v>560034</v>
          </cell>
          <cell r="B279" t="str">
            <v>ОРСКАЯ ГАУЗ ГБ № 4</v>
          </cell>
          <cell r="C279">
            <v>0</v>
          </cell>
          <cell r="D279">
            <v>0</v>
          </cell>
        </row>
        <row r="280">
          <cell r="A280">
            <v>560087</v>
          </cell>
          <cell r="B280" t="str">
            <v>ОРСКАЯ УБ НА СТ. ОРСК</v>
          </cell>
          <cell r="C280">
            <v>0</v>
          </cell>
          <cell r="D280">
            <v>0</v>
          </cell>
        </row>
        <row r="281">
          <cell r="A281">
            <v>560088</v>
          </cell>
          <cell r="B281" t="str">
            <v>БУЗУЛУКСКАЯ УЗЛ.  Б-ЦА НА СТ.  БУЗУЛУК</v>
          </cell>
          <cell r="C281">
            <v>0</v>
          </cell>
          <cell r="D281">
            <v>0</v>
          </cell>
        </row>
        <row r="282">
          <cell r="A282">
            <v>560089</v>
          </cell>
          <cell r="B282" t="str">
            <v>АБДУЛИНСКАЯ УЗЛ. ПОЛ-КА НА СТ. АБДУЛИНО</v>
          </cell>
          <cell r="C282">
            <v>0</v>
          </cell>
          <cell r="D282">
            <v>0</v>
          </cell>
        </row>
        <row r="283">
          <cell r="A283">
            <v>560098</v>
          </cell>
          <cell r="B283" t="str">
            <v xml:space="preserve">ФКУЗ МСЧ-56 ФСИН РОССИИ </v>
          </cell>
          <cell r="C283">
            <v>0</v>
          </cell>
          <cell r="D283">
            <v>0</v>
          </cell>
        </row>
        <row r="284">
          <cell r="A284">
            <v>560099</v>
          </cell>
          <cell r="B284" t="str">
            <v>МСЧ МВД ПО ОРЕНБУРГСКОЙ ОБЛАСТИ</v>
          </cell>
          <cell r="C284">
            <v>7.4000000000000003E-3</v>
          </cell>
          <cell r="D284">
            <v>0</v>
          </cell>
        </row>
        <row r="285">
          <cell r="A285">
            <v>560062</v>
          </cell>
          <cell r="B285" t="str">
            <v>КВАРКЕНСКАЯ РБ</v>
          </cell>
          <cell r="C285">
            <v>1.7500000000000002E-2</v>
          </cell>
          <cell r="D285">
            <v>0.26165803108808294</v>
          </cell>
        </row>
        <row r="286">
          <cell r="A286">
            <v>560206</v>
          </cell>
          <cell r="B286" t="str">
            <v>НОВОТРОИЦК БОЛЬНИЦА СКОРОЙ МЕДИЦИНСКОЙ ПОМОЩИ</v>
          </cell>
          <cell r="C286">
            <v>1.8200000000000001E-2</v>
          </cell>
          <cell r="D286">
            <v>0.27979274611398963</v>
          </cell>
        </row>
        <row r="287">
          <cell r="A287">
            <v>560043</v>
          </cell>
          <cell r="B287" t="str">
            <v>МЕДНОГОРСКАЯ ГБ</v>
          </cell>
          <cell r="C287">
            <v>1.9800000000000002E-2</v>
          </cell>
          <cell r="D287">
            <v>0.32124352331606221</v>
          </cell>
        </row>
        <row r="288">
          <cell r="A288">
            <v>560084</v>
          </cell>
          <cell r="B288" t="str">
            <v>ЯСНЕНСКАЯ ГБ</v>
          </cell>
          <cell r="C288">
            <v>1.9800000000000002E-2</v>
          </cell>
          <cell r="D288">
            <v>0.32124352331606221</v>
          </cell>
        </row>
        <row r="289">
          <cell r="A289">
            <v>560063</v>
          </cell>
          <cell r="B289" t="str">
            <v>КРАСНОГВАРДЕЙСКАЯ РБ</v>
          </cell>
          <cell r="C289">
            <v>3.4000000000000002E-2</v>
          </cell>
          <cell r="D289">
            <v>0.68911917098445596</v>
          </cell>
        </row>
        <row r="290">
          <cell r="A290">
            <v>560076</v>
          </cell>
          <cell r="B290" t="str">
            <v>СВЕТЛИНСКАЯ РБ</v>
          </cell>
          <cell r="C290">
            <v>5.4600000000000003E-2</v>
          </cell>
          <cell r="D290">
            <v>1.2227979274611398</v>
          </cell>
        </row>
        <row r="291">
          <cell r="A291">
            <v>560060</v>
          </cell>
          <cell r="B291" t="str">
            <v>ДОМБАРОВСКАЯ РБ</v>
          </cell>
          <cell r="C291">
            <v>6.8400000000000002E-2</v>
          </cell>
          <cell r="D291">
            <v>1.5803108808290154</v>
          </cell>
        </row>
        <row r="292">
          <cell r="A292">
            <v>560055</v>
          </cell>
          <cell r="B292" t="str">
            <v>АЛЕКСАНДРОВСКАЯ РБ</v>
          </cell>
          <cell r="C292">
            <v>7.5300000000000006E-2</v>
          </cell>
          <cell r="D292">
            <v>1.7590673575129534</v>
          </cell>
        </row>
        <row r="293">
          <cell r="A293">
            <v>560082</v>
          </cell>
          <cell r="B293" t="str">
            <v>ТЮЛЬГАНСКАЯ РБ</v>
          </cell>
          <cell r="C293">
            <v>7.9100000000000004E-2</v>
          </cell>
          <cell r="D293">
            <v>1.8575129533678756</v>
          </cell>
        </row>
        <row r="294">
          <cell r="A294">
            <v>560085</v>
          </cell>
          <cell r="B294" t="str">
            <v>СТУДЕНЧЕСКАЯ ПОЛИКЛИНИКА ОГУ</v>
          </cell>
          <cell r="C294">
            <v>8.6999999999999994E-2</v>
          </cell>
          <cell r="D294">
            <v>2.0621761658031086</v>
          </cell>
        </row>
        <row r="295">
          <cell r="A295">
            <v>560065</v>
          </cell>
          <cell r="B295" t="str">
            <v>КУРМАНАЕВСКАЯ РБ</v>
          </cell>
          <cell r="C295">
            <v>8.8400000000000006E-2</v>
          </cell>
          <cell r="D295">
            <v>2.0984455958549222</v>
          </cell>
        </row>
        <row r="296">
          <cell r="A296">
            <v>560074</v>
          </cell>
          <cell r="B296" t="str">
            <v>САКМАРСКАЯ  РБ</v>
          </cell>
          <cell r="C296">
            <v>9.0800000000000006E-2</v>
          </cell>
          <cell r="D296">
            <v>2.1606217616580308</v>
          </cell>
        </row>
        <row r="297">
          <cell r="A297">
            <v>560068</v>
          </cell>
          <cell r="B297" t="str">
            <v>НОВОСЕРГИЕВСКАЯ РБ</v>
          </cell>
          <cell r="C297">
            <v>9.1399999999999995E-2</v>
          </cell>
          <cell r="D297">
            <v>2.1761658031088076</v>
          </cell>
        </row>
        <row r="298">
          <cell r="A298">
            <v>560052</v>
          </cell>
          <cell r="B298" t="str">
            <v>АБДУЛИНСКАЯ ГБ</v>
          </cell>
          <cell r="C298">
            <v>9.7000000000000003E-2</v>
          </cell>
          <cell r="D298">
            <v>2.3212435233160615</v>
          </cell>
        </row>
        <row r="299">
          <cell r="A299">
            <v>560078</v>
          </cell>
          <cell r="B299" t="str">
            <v>СОЛЬ-ИЛЕЦКАЯ ГБ</v>
          </cell>
          <cell r="C299">
            <v>9.8299999999999998E-2</v>
          </cell>
          <cell r="D299">
            <v>2.3549222797927452</v>
          </cell>
        </row>
        <row r="300">
          <cell r="A300">
            <v>560054</v>
          </cell>
          <cell r="B300" t="str">
            <v>АКБУЛАКСКАЯ РБ</v>
          </cell>
          <cell r="C300">
            <v>0.10349999999999999</v>
          </cell>
          <cell r="D300">
            <v>2.4896373056994809</v>
          </cell>
        </row>
        <row r="301">
          <cell r="A301">
            <v>560061</v>
          </cell>
          <cell r="B301" t="str">
            <v>ИЛЕКСКАЯ РБ</v>
          </cell>
          <cell r="C301">
            <v>0.10639999999999999</v>
          </cell>
          <cell r="D301">
            <v>2.5647668393782372</v>
          </cell>
        </row>
        <row r="302">
          <cell r="A302">
            <v>560080</v>
          </cell>
          <cell r="B302" t="str">
            <v>ТАШЛИНСКАЯ РБ</v>
          </cell>
          <cell r="C302">
            <v>0.10970000000000001</v>
          </cell>
          <cell r="D302">
            <v>2.6502590673575122</v>
          </cell>
        </row>
        <row r="303">
          <cell r="A303">
            <v>560058</v>
          </cell>
          <cell r="B303" t="str">
            <v>ГАЙСКАЯ ГБ</v>
          </cell>
          <cell r="C303">
            <v>0.1162</v>
          </cell>
          <cell r="D303">
            <v>2.8186528497409316</v>
          </cell>
        </row>
        <row r="304">
          <cell r="A304">
            <v>560072</v>
          </cell>
          <cell r="B304" t="str">
            <v>ПЕРЕВОЛОЦКАЯ РБ</v>
          </cell>
          <cell r="C304">
            <v>0.1169</v>
          </cell>
          <cell r="D304">
            <v>2.8367875647668384</v>
          </cell>
        </row>
        <row r="305">
          <cell r="A305">
            <v>560081</v>
          </cell>
          <cell r="B305" t="str">
            <v>ТОЦКАЯ РБ</v>
          </cell>
          <cell r="C305">
            <v>0.11700000000000001</v>
          </cell>
          <cell r="D305">
            <v>2.8393782383419679</v>
          </cell>
        </row>
        <row r="306">
          <cell r="A306">
            <v>560214</v>
          </cell>
          <cell r="B306" t="str">
            <v>БУЗУЛУКСКАЯ БОЛЬНИЦА СКОРОЙ МЕДИЦИНСКОЙ ПОМОЩИ</v>
          </cell>
          <cell r="C306">
            <v>0.1178</v>
          </cell>
          <cell r="D306">
            <v>2.8601036269430042</v>
          </cell>
        </row>
        <row r="307">
          <cell r="A307">
            <v>560053</v>
          </cell>
          <cell r="B307" t="str">
            <v>АДАМОВСКАЯ РБ</v>
          </cell>
          <cell r="C307">
            <v>0.1192</v>
          </cell>
          <cell r="D307">
            <v>2.8963730569948178</v>
          </cell>
        </row>
        <row r="308">
          <cell r="A308">
            <v>560071</v>
          </cell>
          <cell r="B308" t="str">
            <v>ПЕРВОМАЙСКАЯ РБ</v>
          </cell>
          <cell r="C308">
            <v>0.1196</v>
          </cell>
          <cell r="D308">
            <v>2.906735751295336</v>
          </cell>
        </row>
        <row r="309">
          <cell r="A309">
            <v>560070</v>
          </cell>
          <cell r="B309" t="str">
            <v>ОРЕНБУРГСКАЯ РБ</v>
          </cell>
          <cell r="C309">
            <v>0.121</v>
          </cell>
          <cell r="D309">
            <v>2.9430051813471496</v>
          </cell>
        </row>
        <row r="310">
          <cell r="A310">
            <v>560066</v>
          </cell>
          <cell r="B310" t="str">
            <v>МАТВЕЕВСКАЯ РБ</v>
          </cell>
          <cell r="C310">
            <v>0.1222</v>
          </cell>
          <cell r="D310">
            <v>2.9740932642487041</v>
          </cell>
        </row>
        <row r="311">
          <cell r="A311">
            <v>560079</v>
          </cell>
          <cell r="B311" t="str">
            <v>СОРОЧИНСКАЯ ГБ</v>
          </cell>
          <cell r="C311">
            <v>0.1268</v>
          </cell>
          <cell r="D311">
            <v>3.0932642487046627</v>
          </cell>
        </row>
        <row r="312">
          <cell r="A312">
            <v>560047</v>
          </cell>
          <cell r="B312" t="str">
            <v>БУГУРУСЛАНСКАЯ РБ</v>
          </cell>
          <cell r="C312">
            <v>0.12790000000000001</v>
          </cell>
          <cell r="D312">
            <v>3.1217616580310881</v>
          </cell>
        </row>
        <row r="313">
          <cell r="A313">
            <v>560067</v>
          </cell>
          <cell r="B313" t="str">
            <v>НОВООРСКАЯ РБ</v>
          </cell>
          <cell r="C313">
            <v>0.12790000000000001</v>
          </cell>
          <cell r="D313">
            <v>3.1217616580310881</v>
          </cell>
        </row>
        <row r="314">
          <cell r="A314">
            <v>560083</v>
          </cell>
          <cell r="B314" t="str">
            <v>ШАРЛЫКСКАЯ РБ</v>
          </cell>
          <cell r="C314">
            <v>0.12959999999999999</v>
          </cell>
          <cell r="D314">
            <v>3.1658031088082894</v>
          </cell>
        </row>
        <row r="315">
          <cell r="A315">
            <v>560086</v>
          </cell>
          <cell r="B315" t="str">
            <v>ОРЕНБУРГ ОКБ НА СТ. ОРЕНБУРГ</v>
          </cell>
          <cell r="C315">
            <v>0.1338</v>
          </cell>
          <cell r="D315">
            <v>3.2746113989637302</v>
          </cell>
        </row>
        <row r="316">
          <cell r="A316">
            <v>560077</v>
          </cell>
          <cell r="B316" t="str">
            <v>СЕВЕРНАЯ РБ</v>
          </cell>
          <cell r="C316">
            <v>0.1447</v>
          </cell>
          <cell r="D316">
            <v>3.5569948186528491</v>
          </cell>
        </row>
        <row r="317">
          <cell r="A317">
            <v>560026</v>
          </cell>
          <cell r="B317" t="str">
            <v>ОРЕНБУРГ ГАУЗ ГКБ ИМ. ПИРОГОВА Н.И.</v>
          </cell>
          <cell r="C317">
            <v>0.158</v>
          </cell>
          <cell r="D317">
            <v>3.9015544041450774</v>
          </cell>
        </row>
        <row r="318">
          <cell r="A318">
            <v>560056</v>
          </cell>
          <cell r="B318" t="str">
            <v>АСЕКЕЕВСКАЯ РБ</v>
          </cell>
          <cell r="C318">
            <v>0.158</v>
          </cell>
          <cell r="D318">
            <v>3.9015544041450774</v>
          </cell>
        </row>
        <row r="319">
          <cell r="A319">
            <v>560064</v>
          </cell>
          <cell r="B319" t="str">
            <v>КУВАНДЫКСКАЯ ГБ</v>
          </cell>
          <cell r="C319">
            <v>0.16850000000000001</v>
          </cell>
          <cell r="D319">
            <v>4.1735751295336785</v>
          </cell>
        </row>
        <row r="320">
          <cell r="A320">
            <v>560041</v>
          </cell>
          <cell r="B320" t="str">
            <v>НОВОТРОИЦКАЯ ГАУЗ ДГБ</v>
          </cell>
          <cell r="C320">
            <v>0.17780000000000001</v>
          </cell>
          <cell r="D320">
            <v>4.4145077720207251</v>
          </cell>
        </row>
        <row r="321">
          <cell r="A321">
            <v>560036</v>
          </cell>
          <cell r="B321" t="str">
            <v>ОРСКАЯ ГАУЗ ГБ № 1</v>
          </cell>
          <cell r="C321">
            <v>0.18310000000000001</v>
          </cell>
          <cell r="D321">
            <v>4.55181347150259</v>
          </cell>
        </row>
        <row r="322">
          <cell r="A322">
            <v>560073</v>
          </cell>
          <cell r="B322" t="str">
            <v>ПОНОМАРЕВСКАЯ РБ</v>
          </cell>
          <cell r="C322">
            <v>0.18529999999999999</v>
          </cell>
          <cell r="D322">
            <v>4.608808290155439</v>
          </cell>
        </row>
        <row r="323">
          <cell r="A323">
            <v>560021</v>
          </cell>
          <cell r="B323" t="str">
            <v>ОРЕНБУРГ ГБУЗ ГКБ № 5</v>
          </cell>
          <cell r="C323">
            <v>0.1857</v>
          </cell>
          <cell r="D323">
            <v>4.6191709844559572</v>
          </cell>
        </row>
        <row r="324">
          <cell r="A324">
            <v>560069</v>
          </cell>
          <cell r="B324" t="str">
            <v>ОКТЯБРЬСКАЯ РБ</v>
          </cell>
          <cell r="C324">
            <v>0.19020000000000001</v>
          </cell>
          <cell r="D324">
            <v>4.7357512953367866</v>
          </cell>
        </row>
        <row r="325">
          <cell r="A325">
            <v>560059</v>
          </cell>
          <cell r="B325" t="str">
            <v>ГРАЧЕВСКАЯ РБ</v>
          </cell>
          <cell r="C325">
            <v>0.19189999999999999</v>
          </cell>
          <cell r="D325">
            <v>4.779792746113988</v>
          </cell>
        </row>
        <row r="326">
          <cell r="A326">
            <v>560035</v>
          </cell>
          <cell r="B326" t="str">
            <v>ОРСКАЯ ГАУЗ ГБ № 5</v>
          </cell>
          <cell r="C326">
            <v>0.19589999999999999</v>
          </cell>
          <cell r="D326">
            <v>4.8834196891191697</v>
          </cell>
        </row>
        <row r="327">
          <cell r="A327">
            <v>560096</v>
          </cell>
          <cell r="B327" t="str">
            <v>ОРЕНБУРГ ФИЛИАЛ № 3 ФГКУ "426 ВГ" МО РФ</v>
          </cell>
          <cell r="C327">
            <v>0.2</v>
          </cell>
          <cell r="D327">
            <v>4.9896373056994809</v>
          </cell>
        </row>
        <row r="328">
          <cell r="A328">
            <v>560024</v>
          </cell>
          <cell r="B328" t="str">
            <v>ОРЕНБУРГ ГАУЗ ДГКБ</v>
          </cell>
          <cell r="C328">
            <v>0.20300000000000001</v>
          </cell>
          <cell r="D328">
            <v>5</v>
          </cell>
        </row>
        <row r="329">
          <cell r="A329">
            <v>560057</v>
          </cell>
          <cell r="B329" t="str">
            <v>БЕЛЯЕВСКАЯ РБ</v>
          </cell>
          <cell r="C329">
            <v>0.21160000000000001</v>
          </cell>
          <cell r="D329">
            <v>5</v>
          </cell>
        </row>
        <row r="330">
          <cell r="A330">
            <v>560075</v>
          </cell>
          <cell r="B330" t="str">
            <v>САРАКТАШСКАЯ РБ</v>
          </cell>
          <cell r="C330">
            <v>0.22109999999999999</v>
          </cell>
          <cell r="D330">
            <v>5</v>
          </cell>
        </row>
        <row r="331">
          <cell r="A331">
            <v>560022</v>
          </cell>
          <cell r="B331" t="str">
            <v>ОРЕНБУРГ ГАУЗ ГКБ  №6</v>
          </cell>
          <cell r="C331">
            <v>0.23150000000000001</v>
          </cell>
          <cell r="D331">
            <v>5</v>
          </cell>
        </row>
        <row r="332">
          <cell r="A332">
            <v>560045</v>
          </cell>
          <cell r="B332" t="str">
            <v>БУГУРУСЛАНСКАЯ ГБ</v>
          </cell>
          <cell r="C332">
            <v>0.2636</v>
          </cell>
          <cell r="D332">
            <v>5</v>
          </cell>
        </row>
        <row r="333">
          <cell r="A333">
            <v>560019</v>
          </cell>
          <cell r="B333" t="str">
            <v>ОРЕНБУРГ ГАУЗ ГКБ  №3</v>
          </cell>
          <cell r="C333">
            <v>0.27429999999999999</v>
          </cell>
          <cell r="D333">
            <v>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1Прил. АПП на 1 жителя"/>
      <sheetName val="2Прил.ПЦ от общего АПП"/>
      <sheetName val="3Прил.Диспанс."/>
      <sheetName val="4Прил. НП"/>
      <sheetName val="5Вызовы СМП"/>
      <sheetName val="6. Уровень госп. ПН"/>
      <sheetName val="7.Экстр.госпитализации"/>
      <sheetName val="8.АПП после инфаркта,инсульта"/>
      <sheetName val="9Весовые коэф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6">
          <cell r="A6">
            <v>560002</v>
          </cell>
          <cell r="B6" t="str">
            <v>ОРЕНБУРГ ОБЛАСТНАЯ КБ  № 2</v>
          </cell>
          <cell r="C6">
            <v>0</v>
          </cell>
          <cell r="D6">
            <v>16732</v>
          </cell>
          <cell r="E6">
            <v>16732</v>
          </cell>
          <cell r="F6">
            <v>0</v>
          </cell>
          <cell r="G6">
            <v>1</v>
          </cell>
        </row>
        <row r="7">
          <cell r="A7">
            <v>560014</v>
          </cell>
          <cell r="B7" t="str">
            <v>ОРЕНБУРГ ФГБОУ ВО ОРГМУ МИНЗДРАВА</v>
          </cell>
          <cell r="C7">
            <v>48</v>
          </cell>
          <cell r="D7">
            <v>4183</v>
          </cell>
          <cell r="E7">
            <v>4231</v>
          </cell>
          <cell r="F7">
            <v>0.01</v>
          </cell>
          <cell r="G7">
            <v>0.99</v>
          </cell>
        </row>
        <row r="8">
          <cell r="A8">
            <v>560017</v>
          </cell>
          <cell r="B8" t="str">
            <v>ОРЕНБУРГ ГБУЗ ГКБ №1</v>
          </cell>
          <cell r="C8">
            <v>2</v>
          </cell>
          <cell r="D8">
            <v>76368</v>
          </cell>
          <cell r="E8">
            <v>76370</v>
          </cell>
          <cell r="F8">
            <v>0</v>
          </cell>
          <cell r="G8">
            <v>1</v>
          </cell>
        </row>
        <row r="9">
          <cell r="A9">
            <v>560019</v>
          </cell>
          <cell r="B9" t="str">
            <v>ОРЕНБУРГ ГАУЗ ГКБ  №3</v>
          </cell>
          <cell r="C9">
            <v>4161</v>
          </cell>
          <cell r="D9">
            <v>88891</v>
          </cell>
          <cell r="E9">
            <v>93052</v>
          </cell>
          <cell r="F9">
            <v>0.04</v>
          </cell>
          <cell r="G9">
            <v>0.96</v>
          </cell>
        </row>
        <row r="10">
          <cell r="A10">
            <v>560021</v>
          </cell>
          <cell r="B10" t="str">
            <v>ОРЕНБУРГ ГБУЗ ГКБ № 5</v>
          </cell>
          <cell r="C10">
            <v>37672</v>
          </cell>
          <cell r="D10">
            <v>55724</v>
          </cell>
          <cell r="E10">
            <v>93396</v>
          </cell>
          <cell r="F10">
            <v>0.4</v>
          </cell>
          <cell r="G10">
            <v>0.6</v>
          </cell>
        </row>
        <row r="11">
          <cell r="A11">
            <v>560022</v>
          </cell>
          <cell r="B11" t="str">
            <v>ОРЕНБУРГ ГАУЗ ГКБ  №6</v>
          </cell>
          <cell r="C11">
            <v>23810</v>
          </cell>
          <cell r="D11">
            <v>66705</v>
          </cell>
          <cell r="E11">
            <v>90515</v>
          </cell>
          <cell r="F11">
            <v>0.26</v>
          </cell>
          <cell r="G11">
            <v>0.74</v>
          </cell>
        </row>
        <row r="12">
          <cell r="A12">
            <v>560024</v>
          </cell>
          <cell r="B12" t="str">
            <v>ОРЕНБУРГ ГАУЗ ДГКБ</v>
          </cell>
          <cell r="C12">
            <v>49950</v>
          </cell>
          <cell r="D12">
            <v>2584</v>
          </cell>
          <cell r="E12">
            <v>52534</v>
          </cell>
          <cell r="F12">
            <v>0.95</v>
          </cell>
          <cell r="G12">
            <v>0.05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18949</v>
          </cell>
          <cell r="D13">
            <v>94223</v>
          </cell>
          <cell r="E13">
            <v>113172</v>
          </cell>
          <cell r="F13">
            <v>0.17</v>
          </cell>
          <cell r="G13">
            <v>0.83</v>
          </cell>
        </row>
        <row r="14">
          <cell r="A14">
            <v>560032</v>
          </cell>
          <cell r="B14" t="str">
            <v>ОРСКАЯ ГАУЗ ГБ № 2</v>
          </cell>
          <cell r="C14">
            <v>0</v>
          </cell>
          <cell r="D14">
            <v>20899</v>
          </cell>
          <cell r="E14">
            <v>20899</v>
          </cell>
          <cell r="F14">
            <v>0</v>
          </cell>
          <cell r="G14">
            <v>1</v>
          </cell>
        </row>
        <row r="15">
          <cell r="A15">
            <v>560033</v>
          </cell>
          <cell r="B15" t="str">
            <v>ОРСКАЯ ГАУЗ ГБ № 3</v>
          </cell>
          <cell r="C15">
            <v>0</v>
          </cell>
          <cell r="D15">
            <v>40639</v>
          </cell>
          <cell r="E15">
            <v>40639</v>
          </cell>
          <cell r="F15">
            <v>0</v>
          </cell>
          <cell r="G15">
            <v>1</v>
          </cell>
        </row>
        <row r="16">
          <cell r="A16">
            <v>560034</v>
          </cell>
          <cell r="B16" t="str">
            <v>ОРСКАЯ ГАУЗ ГБ № 4</v>
          </cell>
          <cell r="C16">
            <v>2</v>
          </cell>
          <cell r="D16">
            <v>38022</v>
          </cell>
          <cell r="E16">
            <v>38024</v>
          </cell>
          <cell r="F16">
            <v>0</v>
          </cell>
          <cell r="G16">
            <v>1</v>
          </cell>
        </row>
        <row r="17">
          <cell r="A17">
            <v>560035</v>
          </cell>
          <cell r="B17" t="str">
            <v>ОРСКАЯ ГАУЗ ГБ № 5</v>
          </cell>
          <cell r="C17">
            <v>30778</v>
          </cell>
          <cell r="D17">
            <v>1824</v>
          </cell>
          <cell r="E17">
            <v>32602</v>
          </cell>
          <cell r="F17">
            <v>0.94</v>
          </cell>
          <cell r="G17">
            <v>0.06</v>
          </cell>
        </row>
        <row r="18">
          <cell r="A18">
            <v>560036</v>
          </cell>
          <cell r="B18" t="str">
            <v>ОРСКАЯ ГАУЗ ГБ № 1</v>
          </cell>
          <cell r="C18">
            <v>10776</v>
          </cell>
          <cell r="D18">
            <v>47543</v>
          </cell>
          <cell r="E18">
            <v>58319</v>
          </cell>
          <cell r="F18">
            <v>0.18</v>
          </cell>
          <cell r="G18">
            <v>0.82</v>
          </cell>
        </row>
        <row r="19">
          <cell r="A19">
            <v>560041</v>
          </cell>
          <cell r="B19" t="str">
            <v>НОВОТРОИЦКАЯ ГАУЗ ДГБ</v>
          </cell>
          <cell r="C19">
            <v>19478</v>
          </cell>
          <cell r="D19">
            <v>1771</v>
          </cell>
          <cell r="E19">
            <v>21249</v>
          </cell>
          <cell r="F19">
            <v>0.92</v>
          </cell>
          <cell r="G19">
            <v>0.08</v>
          </cell>
        </row>
        <row r="20">
          <cell r="A20">
            <v>560043</v>
          </cell>
          <cell r="B20" t="str">
            <v>МЕДНОГОРСКАЯ ГБ</v>
          </cell>
          <cell r="C20">
            <v>5150</v>
          </cell>
          <cell r="D20">
            <v>21231</v>
          </cell>
          <cell r="E20">
            <v>26381</v>
          </cell>
          <cell r="F20">
            <v>0.2</v>
          </cell>
          <cell r="G20">
            <v>0.8</v>
          </cell>
        </row>
        <row r="21">
          <cell r="A21">
            <v>560045</v>
          </cell>
          <cell r="B21" t="str">
            <v>БУГУРУСЛАНСКАЯ ГБ</v>
          </cell>
          <cell r="C21">
            <v>5856</v>
          </cell>
          <cell r="D21">
            <v>19858</v>
          </cell>
          <cell r="E21">
            <v>25714</v>
          </cell>
          <cell r="F21">
            <v>0.23</v>
          </cell>
          <cell r="G21">
            <v>0.77</v>
          </cell>
        </row>
        <row r="22">
          <cell r="A22">
            <v>560047</v>
          </cell>
          <cell r="B22" t="str">
            <v>БУГУРУСЛАНСКАЯ РБ</v>
          </cell>
          <cell r="C22">
            <v>8381</v>
          </cell>
          <cell r="D22">
            <v>30223</v>
          </cell>
          <cell r="E22">
            <v>38604</v>
          </cell>
          <cell r="F22">
            <v>0.22</v>
          </cell>
          <cell r="G22">
            <v>0.78</v>
          </cell>
        </row>
        <row r="23">
          <cell r="A23">
            <v>560052</v>
          </cell>
          <cell r="B23" t="str">
            <v>АБДУЛИНСКАЯ ГБ</v>
          </cell>
          <cell r="C23">
            <v>5617</v>
          </cell>
          <cell r="D23">
            <v>18001</v>
          </cell>
          <cell r="E23">
            <v>23618</v>
          </cell>
          <cell r="F23">
            <v>0.24</v>
          </cell>
          <cell r="G23">
            <v>0.76</v>
          </cell>
        </row>
        <row r="24">
          <cell r="A24">
            <v>560053</v>
          </cell>
          <cell r="B24" t="str">
            <v>АДАМОВСКАЯ РБ</v>
          </cell>
          <cell r="C24">
            <v>4665</v>
          </cell>
          <cell r="D24">
            <v>16174</v>
          </cell>
          <cell r="E24">
            <v>20839</v>
          </cell>
          <cell r="F24">
            <v>0.22</v>
          </cell>
          <cell r="G24">
            <v>0.78</v>
          </cell>
        </row>
        <row r="25">
          <cell r="A25">
            <v>560054</v>
          </cell>
          <cell r="B25" t="str">
            <v>АКБУЛАКСКАЯ РБ</v>
          </cell>
          <cell r="C25">
            <v>5304</v>
          </cell>
          <cell r="D25">
            <v>16251</v>
          </cell>
          <cell r="E25">
            <v>21555</v>
          </cell>
          <cell r="F25">
            <v>0.25</v>
          </cell>
          <cell r="G25">
            <v>0.75</v>
          </cell>
        </row>
        <row r="26">
          <cell r="A26">
            <v>560055</v>
          </cell>
          <cell r="B26" t="str">
            <v>АЛЕКСАНДРОВСКАЯ РБ</v>
          </cell>
          <cell r="C26">
            <v>2772</v>
          </cell>
          <cell r="D26">
            <v>11462</v>
          </cell>
          <cell r="E26">
            <v>14234</v>
          </cell>
          <cell r="F26">
            <v>0.19</v>
          </cell>
          <cell r="G26">
            <v>0.81</v>
          </cell>
        </row>
        <row r="27">
          <cell r="A27">
            <v>560056</v>
          </cell>
          <cell r="B27" t="str">
            <v>АСЕКЕЕВСКАЯ РБ</v>
          </cell>
          <cell r="C27">
            <v>3476</v>
          </cell>
          <cell r="D27">
            <v>15607</v>
          </cell>
          <cell r="E27">
            <v>19083</v>
          </cell>
          <cell r="F27">
            <v>0.18</v>
          </cell>
          <cell r="G27">
            <v>0.82</v>
          </cell>
        </row>
        <row r="28">
          <cell r="A28">
            <v>560057</v>
          </cell>
          <cell r="B28" t="str">
            <v>БЕЛЯЕВСКАЯ РБ</v>
          </cell>
          <cell r="C28">
            <v>3366</v>
          </cell>
          <cell r="D28">
            <v>12562</v>
          </cell>
          <cell r="E28">
            <v>15928</v>
          </cell>
          <cell r="F28">
            <v>0.21</v>
          </cell>
          <cell r="G28">
            <v>0.79</v>
          </cell>
        </row>
        <row r="29">
          <cell r="A29">
            <v>560058</v>
          </cell>
          <cell r="B29" t="str">
            <v>ГАЙСКАЯ ГБ</v>
          </cell>
          <cell r="C29">
            <v>9914</v>
          </cell>
          <cell r="D29">
            <v>35088</v>
          </cell>
          <cell r="E29">
            <v>45002</v>
          </cell>
          <cell r="F29">
            <v>0.22</v>
          </cell>
          <cell r="G29">
            <v>0.78</v>
          </cell>
        </row>
        <row r="30">
          <cell r="A30">
            <v>560059</v>
          </cell>
          <cell r="B30" t="str">
            <v>ГРАЧЕВСКАЯ РБ</v>
          </cell>
          <cell r="C30">
            <v>2736</v>
          </cell>
          <cell r="D30">
            <v>10989</v>
          </cell>
          <cell r="E30">
            <v>13725</v>
          </cell>
          <cell r="F30">
            <v>0.2</v>
          </cell>
          <cell r="G30">
            <v>0.8</v>
          </cell>
        </row>
        <row r="31">
          <cell r="A31">
            <v>560060</v>
          </cell>
          <cell r="B31" t="str">
            <v>ДОМБАРОВСКАЯ РБ</v>
          </cell>
          <cell r="C31">
            <v>3705</v>
          </cell>
          <cell r="D31">
            <v>12388</v>
          </cell>
          <cell r="E31">
            <v>16093</v>
          </cell>
          <cell r="F31">
            <v>0.23</v>
          </cell>
          <cell r="G31">
            <v>0.77</v>
          </cell>
        </row>
        <row r="32">
          <cell r="A32">
            <v>560061</v>
          </cell>
          <cell r="B32" t="str">
            <v>ИЛЕКСКАЯ РБ</v>
          </cell>
          <cell r="C32">
            <v>5379</v>
          </cell>
          <cell r="D32">
            <v>18227</v>
          </cell>
          <cell r="E32">
            <v>23606</v>
          </cell>
          <cell r="F32">
            <v>0.23</v>
          </cell>
          <cell r="G32">
            <v>0.77</v>
          </cell>
        </row>
        <row r="33">
          <cell r="A33">
            <v>560062</v>
          </cell>
          <cell r="B33" t="str">
            <v>КВАРКЕНСКАЯ РБ</v>
          </cell>
          <cell r="C33">
            <v>3298</v>
          </cell>
          <cell r="D33">
            <v>13405</v>
          </cell>
          <cell r="E33">
            <v>16703</v>
          </cell>
          <cell r="F33">
            <v>0.2</v>
          </cell>
          <cell r="G33">
            <v>0.8</v>
          </cell>
        </row>
        <row r="34">
          <cell r="A34">
            <v>560063</v>
          </cell>
          <cell r="B34" t="str">
            <v>КРАСНОГВАРДЕЙСКАЯ РБ</v>
          </cell>
          <cell r="C34">
            <v>4228</v>
          </cell>
          <cell r="D34">
            <v>14234</v>
          </cell>
          <cell r="E34">
            <v>18462</v>
          </cell>
          <cell r="F34">
            <v>0.23</v>
          </cell>
          <cell r="G34">
            <v>0.77</v>
          </cell>
        </row>
        <row r="35">
          <cell r="A35">
            <v>560064</v>
          </cell>
          <cell r="B35" t="str">
            <v>КУВАНДЫКСКАЯ ГБ</v>
          </cell>
          <cell r="C35">
            <v>9203</v>
          </cell>
          <cell r="D35">
            <v>31360</v>
          </cell>
          <cell r="E35">
            <v>40563</v>
          </cell>
          <cell r="F35">
            <v>0.23</v>
          </cell>
          <cell r="G35">
            <v>0.77</v>
          </cell>
        </row>
        <row r="36">
          <cell r="A36">
            <v>560065</v>
          </cell>
          <cell r="B36" t="str">
            <v>КУРМАНАЕВСКАЯ РБ</v>
          </cell>
          <cell r="C36">
            <v>3154</v>
          </cell>
          <cell r="D36">
            <v>13287</v>
          </cell>
          <cell r="E36">
            <v>16441</v>
          </cell>
          <cell r="F36">
            <v>0.19</v>
          </cell>
          <cell r="G36">
            <v>0.81</v>
          </cell>
        </row>
        <row r="37">
          <cell r="A37">
            <v>560066</v>
          </cell>
          <cell r="B37" t="str">
            <v>МАТВЕЕВСКАЯ РБ</v>
          </cell>
          <cell r="C37">
            <v>2327</v>
          </cell>
          <cell r="D37">
            <v>9079</v>
          </cell>
          <cell r="E37">
            <v>11406</v>
          </cell>
          <cell r="F37">
            <v>0.2</v>
          </cell>
          <cell r="G37">
            <v>0.8</v>
          </cell>
        </row>
        <row r="38">
          <cell r="A38">
            <v>560067</v>
          </cell>
          <cell r="B38" t="str">
            <v>НОВООРСКАЯ РБ</v>
          </cell>
          <cell r="C38">
            <v>6952</v>
          </cell>
          <cell r="D38">
            <v>22066</v>
          </cell>
          <cell r="E38">
            <v>29018</v>
          </cell>
          <cell r="F38">
            <v>0.24</v>
          </cell>
          <cell r="G38">
            <v>0.76</v>
          </cell>
        </row>
        <row r="39">
          <cell r="A39">
            <v>560068</v>
          </cell>
          <cell r="B39" t="str">
            <v>НОВОСЕРГИЕВСКАЯ РБ</v>
          </cell>
          <cell r="C39">
            <v>7423</v>
          </cell>
          <cell r="D39">
            <v>25534</v>
          </cell>
          <cell r="E39">
            <v>32957</v>
          </cell>
          <cell r="F39">
            <v>0.23</v>
          </cell>
          <cell r="G39">
            <v>0.77</v>
          </cell>
        </row>
        <row r="40">
          <cell r="A40">
            <v>560069</v>
          </cell>
          <cell r="B40" t="str">
            <v>ОКТЯБРЬСКАЯ РБ</v>
          </cell>
          <cell r="C40">
            <v>4350</v>
          </cell>
          <cell r="D40">
            <v>15709</v>
          </cell>
          <cell r="E40">
            <v>20059</v>
          </cell>
          <cell r="F40">
            <v>0.22</v>
          </cell>
          <cell r="G40">
            <v>0.78</v>
          </cell>
        </row>
        <row r="41">
          <cell r="A41">
            <v>560070</v>
          </cell>
          <cell r="B41" t="str">
            <v>ОРЕНБУРГСКАЯ РБ</v>
          </cell>
          <cell r="C41">
            <v>18373</v>
          </cell>
          <cell r="D41">
            <v>56903</v>
          </cell>
          <cell r="E41">
            <v>75276</v>
          </cell>
          <cell r="F41">
            <v>0.24</v>
          </cell>
          <cell r="G41">
            <v>0.76</v>
          </cell>
        </row>
        <row r="42">
          <cell r="A42">
            <v>560071</v>
          </cell>
          <cell r="B42" t="str">
            <v>ПЕРВОМАЙСКАЯ РБ</v>
          </cell>
          <cell r="C42">
            <v>5992</v>
          </cell>
          <cell r="D42">
            <v>18174</v>
          </cell>
          <cell r="E42">
            <v>24166</v>
          </cell>
          <cell r="F42">
            <v>0.25</v>
          </cell>
          <cell r="G42">
            <v>0.75</v>
          </cell>
        </row>
        <row r="43">
          <cell r="A43">
            <v>560072</v>
          </cell>
          <cell r="B43" t="str">
            <v>ПЕРЕВОЛОЦКАЯ РБ</v>
          </cell>
          <cell r="C43">
            <v>5382</v>
          </cell>
          <cell r="D43">
            <v>19820</v>
          </cell>
          <cell r="E43">
            <v>25202</v>
          </cell>
          <cell r="F43">
            <v>0.21</v>
          </cell>
          <cell r="G43">
            <v>0.79</v>
          </cell>
        </row>
        <row r="44">
          <cell r="A44">
            <v>560073</v>
          </cell>
          <cell r="B44" t="str">
            <v>ПОНОМАРЕВСКАЯ РБ</v>
          </cell>
          <cell r="C44">
            <v>2275</v>
          </cell>
          <cell r="D44">
            <v>11088</v>
          </cell>
          <cell r="E44">
            <v>13363</v>
          </cell>
          <cell r="F44">
            <v>0.17</v>
          </cell>
          <cell r="G44">
            <v>0.83</v>
          </cell>
        </row>
        <row r="45">
          <cell r="A45">
            <v>560074</v>
          </cell>
          <cell r="B45" t="str">
            <v>САКМАРСКАЯ  РБ</v>
          </cell>
          <cell r="C45">
            <v>5529</v>
          </cell>
          <cell r="D45">
            <v>17472</v>
          </cell>
          <cell r="E45">
            <v>23001</v>
          </cell>
          <cell r="F45">
            <v>0.24</v>
          </cell>
          <cell r="G45">
            <v>0.76</v>
          </cell>
        </row>
        <row r="46">
          <cell r="A46">
            <v>560075</v>
          </cell>
          <cell r="B46" t="str">
            <v>САРАКТАШСКАЯ РБ</v>
          </cell>
          <cell r="C46">
            <v>9022</v>
          </cell>
          <cell r="D46">
            <v>29939</v>
          </cell>
          <cell r="E46">
            <v>38961</v>
          </cell>
          <cell r="F46">
            <v>0.23</v>
          </cell>
          <cell r="G46">
            <v>0.77</v>
          </cell>
        </row>
        <row r="47">
          <cell r="A47">
            <v>560076</v>
          </cell>
          <cell r="B47" t="str">
            <v>СВЕТЛИНСКАЯ РБ</v>
          </cell>
          <cell r="C47">
            <v>2508</v>
          </cell>
          <cell r="D47">
            <v>9140</v>
          </cell>
          <cell r="E47">
            <v>11648</v>
          </cell>
          <cell r="F47">
            <v>0.22</v>
          </cell>
          <cell r="G47">
            <v>0.78</v>
          </cell>
        </row>
        <row r="48">
          <cell r="A48">
            <v>560077</v>
          </cell>
          <cell r="B48" t="str">
            <v>СЕВЕРНАЯ РБ</v>
          </cell>
          <cell r="C48">
            <v>2235</v>
          </cell>
          <cell r="D48">
            <v>10912</v>
          </cell>
          <cell r="E48">
            <v>13147</v>
          </cell>
          <cell r="F48">
            <v>0.17</v>
          </cell>
          <cell r="G48">
            <v>0.83</v>
          </cell>
        </row>
        <row r="49">
          <cell r="A49">
            <v>560078</v>
          </cell>
          <cell r="B49" t="str">
            <v>СОЛЬ-ИЛЕЦКАЯ ГБ</v>
          </cell>
          <cell r="C49">
            <v>11261</v>
          </cell>
          <cell r="D49">
            <v>34160</v>
          </cell>
          <cell r="E49">
            <v>45421</v>
          </cell>
          <cell r="F49">
            <v>0.25</v>
          </cell>
          <cell r="G49">
            <v>0.75</v>
          </cell>
        </row>
        <row r="50">
          <cell r="A50">
            <v>560079</v>
          </cell>
          <cell r="B50" t="str">
            <v>СОРОЧИНСКАЯ ГБ</v>
          </cell>
          <cell r="C50">
            <v>9718</v>
          </cell>
          <cell r="D50">
            <v>33490</v>
          </cell>
          <cell r="E50">
            <v>43208</v>
          </cell>
          <cell r="F50">
            <v>0.22</v>
          </cell>
          <cell r="G50">
            <v>0.78</v>
          </cell>
        </row>
        <row r="51">
          <cell r="A51">
            <v>560080</v>
          </cell>
          <cell r="B51" t="str">
            <v>ТАШЛИНСКАЯ РБ</v>
          </cell>
          <cell r="C51">
            <v>5218</v>
          </cell>
          <cell r="D51">
            <v>17598</v>
          </cell>
          <cell r="E51">
            <v>22816</v>
          </cell>
          <cell r="F51">
            <v>0.23</v>
          </cell>
          <cell r="G51">
            <v>0.77</v>
          </cell>
        </row>
        <row r="52">
          <cell r="A52">
            <v>560081</v>
          </cell>
          <cell r="B52" t="str">
            <v>ТОЦКАЯ РБ</v>
          </cell>
          <cell r="C52">
            <v>6538</v>
          </cell>
          <cell r="D52">
            <v>20054</v>
          </cell>
          <cell r="E52">
            <v>26592</v>
          </cell>
          <cell r="F52">
            <v>0.25</v>
          </cell>
          <cell r="G52">
            <v>0.75</v>
          </cell>
        </row>
        <row r="53">
          <cell r="A53">
            <v>560082</v>
          </cell>
          <cell r="B53" t="str">
            <v>ТЮЛЬГАНСКАЯ РБ</v>
          </cell>
          <cell r="C53">
            <v>3921</v>
          </cell>
          <cell r="D53">
            <v>15704</v>
          </cell>
          <cell r="E53">
            <v>19625</v>
          </cell>
          <cell r="F53">
            <v>0.2</v>
          </cell>
          <cell r="G53">
            <v>0.8</v>
          </cell>
        </row>
        <row r="54">
          <cell r="A54">
            <v>560083</v>
          </cell>
          <cell r="B54" t="str">
            <v>ШАРЛЫКСКАЯ РБ</v>
          </cell>
          <cell r="C54">
            <v>3353</v>
          </cell>
          <cell r="D54">
            <v>14255</v>
          </cell>
          <cell r="E54">
            <v>17608</v>
          </cell>
          <cell r="F54">
            <v>0.19</v>
          </cell>
          <cell r="G54">
            <v>0.81</v>
          </cell>
        </row>
        <row r="55">
          <cell r="A55">
            <v>560084</v>
          </cell>
          <cell r="B55" t="str">
            <v>ЯСНЕНСКАЯ ГБ</v>
          </cell>
          <cell r="C55">
            <v>7444</v>
          </cell>
          <cell r="D55">
            <v>21288</v>
          </cell>
          <cell r="E55">
            <v>28732</v>
          </cell>
          <cell r="F55">
            <v>0.26</v>
          </cell>
          <cell r="G55">
            <v>0.74</v>
          </cell>
        </row>
        <row r="56">
          <cell r="A56">
            <v>560085</v>
          </cell>
          <cell r="B56" t="str">
            <v>СТУДЕНЧЕСКАЯ ПОЛИКЛИНИКА ОГУ</v>
          </cell>
          <cell r="C56">
            <v>521</v>
          </cell>
          <cell r="D56">
            <v>9740</v>
          </cell>
          <cell r="E56">
            <v>10261</v>
          </cell>
          <cell r="F56">
            <v>0.05</v>
          </cell>
          <cell r="G56">
            <v>0.95</v>
          </cell>
        </row>
        <row r="57">
          <cell r="A57">
            <v>560086</v>
          </cell>
          <cell r="B57" t="str">
            <v>ОРЕНБУРГ ОКБ НА СТ. ОРЕНБУРГ</v>
          </cell>
          <cell r="C57">
            <v>716</v>
          </cell>
          <cell r="D57">
            <v>18240</v>
          </cell>
          <cell r="E57">
            <v>18956</v>
          </cell>
          <cell r="F57">
            <v>0.04</v>
          </cell>
          <cell r="G57">
            <v>0.96</v>
          </cell>
        </row>
        <row r="58">
          <cell r="A58">
            <v>560087</v>
          </cell>
          <cell r="B58" t="str">
            <v>ОРСКАЯ УБ НА СТ. ОРСК</v>
          </cell>
          <cell r="C58">
            <v>0</v>
          </cell>
          <cell r="D58">
            <v>23515</v>
          </cell>
          <cell r="E58">
            <v>23515</v>
          </cell>
          <cell r="F58">
            <v>0</v>
          </cell>
          <cell r="G58">
            <v>1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C59">
            <v>0</v>
          </cell>
          <cell r="D59">
            <v>5545</v>
          </cell>
          <cell r="E59">
            <v>5545</v>
          </cell>
          <cell r="F59">
            <v>0</v>
          </cell>
          <cell r="G59">
            <v>1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C60">
            <v>0</v>
          </cell>
          <cell r="D60">
            <v>3715</v>
          </cell>
          <cell r="E60">
            <v>3715</v>
          </cell>
          <cell r="F60">
            <v>0</v>
          </cell>
          <cell r="G60">
            <v>1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C61">
            <v>37</v>
          </cell>
          <cell r="D61">
            <v>509</v>
          </cell>
          <cell r="E61">
            <v>546</v>
          </cell>
          <cell r="F61">
            <v>7.0000000000000007E-2</v>
          </cell>
          <cell r="G61">
            <v>0.93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C62">
            <v>0</v>
          </cell>
          <cell r="D62">
            <v>5972</v>
          </cell>
          <cell r="E62">
            <v>5972</v>
          </cell>
          <cell r="F62">
            <v>0</v>
          </cell>
          <cell r="G62">
            <v>1</v>
          </cell>
        </row>
        <row r="63">
          <cell r="A63">
            <v>560099</v>
          </cell>
          <cell r="B63" t="str">
            <v>МСЧ МВД ПО ОРЕНБУРГСКОЙ ОБЛАСТИ</v>
          </cell>
          <cell r="C63">
            <v>159</v>
          </cell>
          <cell r="D63">
            <v>2395</v>
          </cell>
          <cell r="E63">
            <v>2554</v>
          </cell>
          <cell r="F63">
            <v>0.06</v>
          </cell>
          <cell r="G63">
            <v>0.94</v>
          </cell>
        </row>
        <row r="64">
          <cell r="A64">
            <v>560206</v>
          </cell>
          <cell r="B64" t="str">
            <v>НОВОТРОИЦК БОЛЬНИЦА СКОРОЙ МЕДИЦИНСКОЙ ПОМОЩИ</v>
          </cell>
          <cell r="C64">
            <v>88</v>
          </cell>
          <cell r="D64">
            <v>74399</v>
          </cell>
          <cell r="E64">
            <v>74487</v>
          </cell>
          <cell r="F64">
            <v>0</v>
          </cell>
          <cell r="G64">
            <v>1</v>
          </cell>
        </row>
        <row r="65">
          <cell r="A65">
            <v>560214</v>
          </cell>
          <cell r="B65" t="str">
            <v>БУЗУЛУКСКАЯ БОЛЬНИЦА СКОРОЙ МЕДИЦИНСКОЙ ПОМОЩИ</v>
          </cell>
          <cell r="C65">
            <v>26320</v>
          </cell>
          <cell r="D65">
            <v>82940</v>
          </cell>
          <cell r="E65">
            <v>109260</v>
          </cell>
          <cell r="F65">
            <v>0.24</v>
          </cell>
          <cell r="G65">
            <v>0.76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view="pageBreakPreview" zoomScaleNormal="100" zoomScaleSheetLayoutView="100" workbookViewId="0">
      <selection activeCell="C15" sqref="C15"/>
    </sheetView>
  </sheetViews>
  <sheetFormatPr defaultRowHeight="15" x14ac:dyDescent="0.25"/>
  <cols>
    <col min="1" max="1" width="35.140625" customWidth="1"/>
    <col min="2" max="2" width="16.140625" customWidth="1"/>
    <col min="3" max="3" width="26" customWidth="1"/>
    <col min="5" max="5" width="12.140625" customWidth="1"/>
    <col min="7" max="7" width="14.28515625" customWidth="1"/>
  </cols>
  <sheetData>
    <row r="1" spans="1:7" ht="35.25" customHeight="1" x14ac:dyDescent="0.25">
      <c r="B1" s="236" t="s">
        <v>259</v>
      </c>
      <c r="C1" s="237"/>
      <c r="D1" s="232"/>
      <c r="E1" s="232"/>
    </row>
    <row r="2" spans="1:7" ht="37.5" customHeight="1" x14ac:dyDescent="0.25">
      <c r="A2" s="238" t="s">
        <v>260</v>
      </c>
      <c r="B2" s="239"/>
      <c r="C2" s="239"/>
      <c r="D2" s="234"/>
      <c r="E2" s="234"/>
      <c r="F2" s="234"/>
      <c r="G2" s="234"/>
    </row>
    <row r="3" spans="1:7" ht="31.5" customHeight="1" x14ac:dyDescent="0.25">
      <c r="A3" s="240" t="s">
        <v>18</v>
      </c>
      <c r="B3" s="242" t="s">
        <v>15</v>
      </c>
      <c r="C3" s="243"/>
    </row>
    <row r="4" spans="1:7" ht="21" customHeight="1" x14ac:dyDescent="0.25">
      <c r="A4" s="241"/>
      <c r="B4" s="233" t="s">
        <v>0</v>
      </c>
      <c r="C4" s="233" t="s">
        <v>1</v>
      </c>
    </row>
    <row r="5" spans="1:7" ht="15.75" x14ac:dyDescent="0.25">
      <c r="A5" s="18" t="s">
        <v>261</v>
      </c>
      <c r="B5" s="14">
        <f>B6+B12+B13+B14</f>
        <v>11882</v>
      </c>
      <c r="C5" s="23">
        <f>C6+C12+C13+C14</f>
        <v>290723000</v>
      </c>
    </row>
    <row r="6" spans="1:7" ht="15.75" x14ac:dyDescent="0.25">
      <c r="A6" s="32" t="s">
        <v>5</v>
      </c>
      <c r="B6" s="14">
        <f>SUM(B7:B11)</f>
        <v>3302</v>
      </c>
      <c r="C6" s="23">
        <f>SUM(C7:C11)</f>
        <v>80180751</v>
      </c>
    </row>
    <row r="7" spans="1:7" ht="15.75" x14ac:dyDescent="0.25">
      <c r="A7" s="31" t="s">
        <v>9</v>
      </c>
      <c r="B7" s="11">
        <v>350</v>
      </c>
      <c r="C7" s="22">
        <v>8498344</v>
      </c>
    </row>
    <row r="8" spans="1:7" ht="15.75" x14ac:dyDescent="0.25">
      <c r="A8" s="31" t="s">
        <v>10</v>
      </c>
      <c r="B8" s="11">
        <v>102</v>
      </c>
      <c r="C8" s="22">
        <v>2453109</v>
      </c>
    </row>
    <row r="9" spans="1:7" ht="15.75" x14ac:dyDescent="0.25">
      <c r="A9" s="31" t="s">
        <v>250</v>
      </c>
      <c r="B9" s="11">
        <v>437</v>
      </c>
      <c r="C9" s="22">
        <v>10615688</v>
      </c>
    </row>
    <row r="10" spans="1:7" ht="15.75" x14ac:dyDescent="0.25">
      <c r="A10" s="31" t="s">
        <v>11</v>
      </c>
      <c r="B10" s="11">
        <v>538</v>
      </c>
      <c r="C10" s="22">
        <v>13048982</v>
      </c>
    </row>
    <row r="11" spans="1:7" ht="15.75" x14ac:dyDescent="0.25">
      <c r="A11" s="31" t="s">
        <v>12</v>
      </c>
      <c r="B11" s="11">
        <v>1875</v>
      </c>
      <c r="C11" s="22">
        <v>45564628</v>
      </c>
    </row>
    <row r="12" spans="1:7" ht="15.75" x14ac:dyDescent="0.25">
      <c r="A12" s="32" t="s">
        <v>6</v>
      </c>
      <c r="B12" s="14">
        <v>2861</v>
      </c>
      <c r="C12" s="23">
        <v>70180751</v>
      </c>
    </row>
    <row r="13" spans="1:7" ht="15.75" x14ac:dyDescent="0.25">
      <c r="A13" s="32" t="s">
        <v>7</v>
      </c>
      <c r="B13" s="14">
        <v>2861</v>
      </c>
      <c r="C13" s="23">
        <v>70180751</v>
      </c>
    </row>
    <row r="14" spans="1:7" ht="15.75" x14ac:dyDescent="0.25">
      <c r="A14" s="32" t="s">
        <v>8</v>
      </c>
      <c r="B14" s="14">
        <v>2858</v>
      </c>
      <c r="C14" s="23">
        <v>70180747</v>
      </c>
    </row>
  </sheetData>
  <mergeCells count="4">
    <mergeCell ref="B1:C1"/>
    <mergeCell ref="A2:C2"/>
    <mergeCell ref="A3:A4"/>
    <mergeCell ref="B3:C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view="pageBreakPreview" zoomScaleNormal="100" workbookViewId="0">
      <selection activeCell="E1" sqref="E1:H1"/>
    </sheetView>
  </sheetViews>
  <sheetFormatPr defaultRowHeight="52.5" customHeight="1" x14ac:dyDescent="0.2"/>
  <cols>
    <col min="1" max="1" width="34.7109375" style="2" customWidth="1"/>
    <col min="2" max="2" width="16.140625" style="2" customWidth="1"/>
    <col min="3" max="3" width="11.85546875" style="2" customWidth="1"/>
    <col min="4" max="4" width="16.140625" style="2" customWidth="1"/>
    <col min="5" max="5" width="7.85546875" style="2" customWidth="1"/>
    <col min="6" max="6" width="17.42578125" style="45" customWidth="1"/>
    <col min="7" max="7" width="12.7109375" style="2" customWidth="1"/>
    <col min="8" max="8" width="20.28515625" style="45" customWidth="1"/>
    <col min="9" max="257" width="9.140625" style="2"/>
    <col min="258" max="258" width="53.42578125" style="2" customWidth="1"/>
    <col min="259" max="259" width="9.42578125" style="2" customWidth="1"/>
    <col min="260" max="260" width="16.85546875" style="2" customWidth="1"/>
    <col min="261" max="261" width="7.85546875" style="2" customWidth="1"/>
    <col min="262" max="262" width="17.42578125" style="2" customWidth="1"/>
    <col min="263" max="263" width="8.5703125" style="2" customWidth="1"/>
    <col min="264" max="264" width="18.28515625" style="2" customWidth="1"/>
    <col min="265" max="513" width="9.140625" style="2"/>
    <col min="514" max="514" width="53.42578125" style="2" customWidth="1"/>
    <col min="515" max="515" width="9.42578125" style="2" customWidth="1"/>
    <col min="516" max="516" width="16.85546875" style="2" customWidth="1"/>
    <col min="517" max="517" width="7.85546875" style="2" customWidth="1"/>
    <col min="518" max="518" width="17.42578125" style="2" customWidth="1"/>
    <col min="519" max="519" width="8.5703125" style="2" customWidth="1"/>
    <col min="520" max="520" width="18.28515625" style="2" customWidth="1"/>
    <col min="521" max="769" width="9.140625" style="2"/>
    <col min="770" max="770" width="53.42578125" style="2" customWidth="1"/>
    <col min="771" max="771" width="9.42578125" style="2" customWidth="1"/>
    <col min="772" max="772" width="16.85546875" style="2" customWidth="1"/>
    <col min="773" max="773" width="7.85546875" style="2" customWidth="1"/>
    <col min="774" max="774" width="17.42578125" style="2" customWidth="1"/>
    <col min="775" max="775" width="8.5703125" style="2" customWidth="1"/>
    <col min="776" max="776" width="18.28515625" style="2" customWidth="1"/>
    <col min="777" max="1025" width="9.140625" style="2"/>
    <col min="1026" max="1026" width="53.42578125" style="2" customWidth="1"/>
    <col min="1027" max="1027" width="9.42578125" style="2" customWidth="1"/>
    <col min="1028" max="1028" width="16.85546875" style="2" customWidth="1"/>
    <col min="1029" max="1029" width="7.85546875" style="2" customWidth="1"/>
    <col min="1030" max="1030" width="17.42578125" style="2" customWidth="1"/>
    <col min="1031" max="1031" width="8.5703125" style="2" customWidth="1"/>
    <col min="1032" max="1032" width="18.28515625" style="2" customWidth="1"/>
    <col min="1033" max="1281" width="9.140625" style="2"/>
    <col min="1282" max="1282" width="53.42578125" style="2" customWidth="1"/>
    <col min="1283" max="1283" width="9.42578125" style="2" customWidth="1"/>
    <col min="1284" max="1284" width="16.85546875" style="2" customWidth="1"/>
    <col min="1285" max="1285" width="7.85546875" style="2" customWidth="1"/>
    <col min="1286" max="1286" width="17.42578125" style="2" customWidth="1"/>
    <col min="1287" max="1287" width="8.5703125" style="2" customWidth="1"/>
    <col min="1288" max="1288" width="18.28515625" style="2" customWidth="1"/>
    <col min="1289" max="1537" width="9.140625" style="2"/>
    <col min="1538" max="1538" width="53.42578125" style="2" customWidth="1"/>
    <col min="1539" max="1539" width="9.42578125" style="2" customWidth="1"/>
    <col min="1540" max="1540" width="16.85546875" style="2" customWidth="1"/>
    <col min="1541" max="1541" width="7.85546875" style="2" customWidth="1"/>
    <col min="1542" max="1542" width="17.42578125" style="2" customWidth="1"/>
    <col min="1543" max="1543" width="8.5703125" style="2" customWidth="1"/>
    <col min="1544" max="1544" width="18.28515625" style="2" customWidth="1"/>
    <col min="1545" max="1793" width="9.140625" style="2"/>
    <col min="1794" max="1794" width="53.42578125" style="2" customWidth="1"/>
    <col min="1795" max="1795" width="9.42578125" style="2" customWidth="1"/>
    <col min="1796" max="1796" width="16.85546875" style="2" customWidth="1"/>
    <col min="1797" max="1797" width="7.85546875" style="2" customWidth="1"/>
    <col min="1798" max="1798" width="17.42578125" style="2" customWidth="1"/>
    <col min="1799" max="1799" width="8.5703125" style="2" customWidth="1"/>
    <col min="1800" max="1800" width="18.28515625" style="2" customWidth="1"/>
    <col min="1801" max="2049" width="9.140625" style="2"/>
    <col min="2050" max="2050" width="53.42578125" style="2" customWidth="1"/>
    <col min="2051" max="2051" width="9.42578125" style="2" customWidth="1"/>
    <col min="2052" max="2052" width="16.85546875" style="2" customWidth="1"/>
    <col min="2053" max="2053" width="7.85546875" style="2" customWidth="1"/>
    <col min="2054" max="2054" width="17.42578125" style="2" customWidth="1"/>
    <col min="2055" max="2055" width="8.5703125" style="2" customWidth="1"/>
    <col min="2056" max="2056" width="18.28515625" style="2" customWidth="1"/>
    <col min="2057" max="2305" width="9.140625" style="2"/>
    <col min="2306" max="2306" width="53.42578125" style="2" customWidth="1"/>
    <col min="2307" max="2307" width="9.42578125" style="2" customWidth="1"/>
    <col min="2308" max="2308" width="16.85546875" style="2" customWidth="1"/>
    <col min="2309" max="2309" width="7.85546875" style="2" customWidth="1"/>
    <col min="2310" max="2310" width="17.42578125" style="2" customWidth="1"/>
    <col min="2311" max="2311" width="8.5703125" style="2" customWidth="1"/>
    <col min="2312" max="2312" width="18.28515625" style="2" customWidth="1"/>
    <col min="2313" max="2561" width="9.140625" style="2"/>
    <col min="2562" max="2562" width="53.42578125" style="2" customWidth="1"/>
    <col min="2563" max="2563" width="9.42578125" style="2" customWidth="1"/>
    <col min="2564" max="2564" width="16.85546875" style="2" customWidth="1"/>
    <col min="2565" max="2565" width="7.85546875" style="2" customWidth="1"/>
    <col min="2566" max="2566" width="17.42578125" style="2" customWidth="1"/>
    <col min="2567" max="2567" width="8.5703125" style="2" customWidth="1"/>
    <col min="2568" max="2568" width="18.28515625" style="2" customWidth="1"/>
    <col min="2569" max="2817" width="9.140625" style="2"/>
    <col min="2818" max="2818" width="53.42578125" style="2" customWidth="1"/>
    <col min="2819" max="2819" width="9.42578125" style="2" customWidth="1"/>
    <col min="2820" max="2820" width="16.85546875" style="2" customWidth="1"/>
    <col min="2821" max="2821" width="7.85546875" style="2" customWidth="1"/>
    <col min="2822" max="2822" width="17.42578125" style="2" customWidth="1"/>
    <col min="2823" max="2823" width="8.5703125" style="2" customWidth="1"/>
    <col min="2824" max="2824" width="18.28515625" style="2" customWidth="1"/>
    <col min="2825" max="3073" width="9.140625" style="2"/>
    <col min="3074" max="3074" width="53.42578125" style="2" customWidth="1"/>
    <col min="3075" max="3075" width="9.42578125" style="2" customWidth="1"/>
    <col min="3076" max="3076" width="16.85546875" style="2" customWidth="1"/>
    <col min="3077" max="3077" width="7.85546875" style="2" customWidth="1"/>
    <col min="3078" max="3078" width="17.42578125" style="2" customWidth="1"/>
    <col min="3079" max="3079" width="8.5703125" style="2" customWidth="1"/>
    <col min="3080" max="3080" width="18.28515625" style="2" customWidth="1"/>
    <col min="3081" max="3329" width="9.140625" style="2"/>
    <col min="3330" max="3330" width="53.42578125" style="2" customWidth="1"/>
    <col min="3331" max="3331" width="9.42578125" style="2" customWidth="1"/>
    <col min="3332" max="3332" width="16.85546875" style="2" customWidth="1"/>
    <col min="3333" max="3333" width="7.85546875" style="2" customWidth="1"/>
    <col min="3334" max="3334" width="17.42578125" style="2" customWidth="1"/>
    <col min="3335" max="3335" width="8.5703125" style="2" customWidth="1"/>
    <col min="3336" max="3336" width="18.28515625" style="2" customWidth="1"/>
    <col min="3337" max="3585" width="9.140625" style="2"/>
    <col min="3586" max="3586" width="53.42578125" style="2" customWidth="1"/>
    <col min="3587" max="3587" width="9.42578125" style="2" customWidth="1"/>
    <col min="3588" max="3588" width="16.85546875" style="2" customWidth="1"/>
    <col min="3589" max="3589" width="7.85546875" style="2" customWidth="1"/>
    <col min="3590" max="3590" width="17.42578125" style="2" customWidth="1"/>
    <col min="3591" max="3591" width="8.5703125" style="2" customWidth="1"/>
    <col min="3592" max="3592" width="18.28515625" style="2" customWidth="1"/>
    <col min="3593" max="3841" width="9.140625" style="2"/>
    <col min="3842" max="3842" width="53.42578125" style="2" customWidth="1"/>
    <col min="3843" max="3843" width="9.42578125" style="2" customWidth="1"/>
    <col min="3844" max="3844" width="16.85546875" style="2" customWidth="1"/>
    <col min="3845" max="3845" width="7.85546875" style="2" customWidth="1"/>
    <col min="3846" max="3846" width="17.42578125" style="2" customWidth="1"/>
    <col min="3847" max="3847" width="8.5703125" style="2" customWidth="1"/>
    <col min="3848" max="3848" width="18.28515625" style="2" customWidth="1"/>
    <col min="3849" max="4097" width="9.140625" style="2"/>
    <col min="4098" max="4098" width="53.42578125" style="2" customWidth="1"/>
    <col min="4099" max="4099" width="9.42578125" style="2" customWidth="1"/>
    <col min="4100" max="4100" width="16.85546875" style="2" customWidth="1"/>
    <col min="4101" max="4101" width="7.85546875" style="2" customWidth="1"/>
    <col min="4102" max="4102" width="17.42578125" style="2" customWidth="1"/>
    <col min="4103" max="4103" width="8.5703125" style="2" customWidth="1"/>
    <col min="4104" max="4104" width="18.28515625" style="2" customWidth="1"/>
    <col min="4105" max="4353" width="9.140625" style="2"/>
    <col min="4354" max="4354" width="53.42578125" style="2" customWidth="1"/>
    <col min="4355" max="4355" width="9.42578125" style="2" customWidth="1"/>
    <col min="4356" max="4356" width="16.85546875" style="2" customWidth="1"/>
    <col min="4357" max="4357" width="7.85546875" style="2" customWidth="1"/>
    <col min="4358" max="4358" width="17.42578125" style="2" customWidth="1"/>
    <col min="4359" max="4359" width="8.5703125" style="2" customWidth="1"/>
    <col min="4360" max="4360" width="18.28515625" style="2" customWidth="1"/>
    <col min="4361" max="4609" width="9.140625" style="2"/>
    <col min="4610" max="4610" width="53.42578125" style="2" customWidth="1"/>
    <col min="4611" max="4611" width="9.42578125" style="2" customWidth="1"/>
    <col min="4612" max="4612" width="16.85546875" style="2" customWidth="1"/>
    <col min="4613" max="4613" width="7.85546875" style="2" customWidth="1"/>
    <col min="4614" max="4614" width="17.42578125" style="2" customWidth="1"/>
    <col min="4615" max="4615" width="8.5703125" style="2" customWidth="1"/>
    <col min="4616" max="4616" width="18.28515625" style="2" customWidth="1"/>
    <col min="4617" max="4865" width="9.140625" style="2"/>
    <col min="4866" max="4866" width="53.42578125" style="2" customWidth="1"/>
    <col min="4867" max="4867" width="9.42578125" style="2" customWidth="1"/>
    <col min="4868" max="4868" width="16.85546875" style="2" customWidth="1"/>
    <col min="4869" max="4869" width="7.85546875" style="2" customWidth="1"/>
    <col min="4870" max="4870" width="17.42578125" style="2" customWidth="1"/>
    <col min="4871" max="4871" width="8.5703125" style="2" customWidth="1"/>
    <col min="4872" max="4872" width="18.28515625" style="2" customWidth="1"/>
    <col min="4873" max="5121" width="9.140625" style="2"/>
    <col min="5122" max="5122" width="53.42578125" style="2" customWidth="1"/>
    <col min="5123" max="5123" width="9.42578125" style="2" customWidth="1"/>
    <col min="5124" max="5124" width="16.85546875" style="2" customWidth="1"/>
    <col min="5125" max="5125" width="7.85546875" style="2" customWidth="1"/>
    <col min="5126" max="5126" width="17.42578125" style="2" customWidth="1"/>
    <col min="5127" max="5127" width="8.5703125" style="2" customWidth="1"/>
    <col min="5128" max="5128" width="18.28515625" style="2" customWidth="1"/>
    <col min="5129" max="5377" width="9.140625" style="2"/>
    <col min="5378" max="5378" width="53.42578125" style="2" customWidth="1"/>
    <col min="5379" max="5379" width="9.42578125" style="2" customWidth="1"/>
    <col min="5380" max="5380" width="16.85546875" style="2" customWidth="1"/>
    <col min="5381" max="5381" width="7.85546875" style="2" customWidth="1"/>
    <col min="5382" max="5382" width="17.42578125" style="2" customWidth="1"/>
    <col min="5383" max="5383" width="8.5703125" style="2" customWidth="1"/>
    <col min="5384" max="5384" width="18.28515625" style="2" customWidth="1"/>
    <col min="5385" max="5633" width="9.140625" style="2"/>
    <col min="5634" max="5634" width="53.42578125" style="2" customWidth="1"/>
    <col min="5635" max="5635" width="9.42578125" style="2" customWidth="1"/>
    <col min="5636" max="5636" width="16.85546875" style="2" customWidth="1"/>
    <col min="5637" max="5637" width="7.85546875" style="2" customWidth="1"/>
    <col min="5638" max="5638" width="17.42578125" style="2" customWidth="1"/>
    <col min="5639" max="5639" width="8.5703125" style="2" customWidth="1"/>
    <col min="5640" max="5640" width="18.28515625" style="2" customWidth="1"/>
    <col min="5641" max="5889" width="9.140625" style="2"/>
    <col min="5890" max="5890" width="53.42578125" style="2" customWidth="1"/>
    <col min="5891" max="5891" width="9.42578125" style="2" customWidth="1"/>
    <col min="5892" max="5892" width="16.85546875" style="2" customWidth="1"/>
    <col min="5893" max="5893" width="7.85546875" style="2" customWidth="1"/>
    <col min="5894" max="5894" width="17.42578125" style="2" customWidth="1"/>
    <col min="5895" max="5895" width="8.5703125" style="2" customWidth="1"/>
    <col min="5896" max="5896" width="18.28515625" style="2" customWidth="1"/>
    <col min="5897" max="6145" width="9.140625" style="2"/>
    <col min="6146" max="6146" width="53.42578125" style="2" customWidth="1"/>
    <col min="6147" max="6147" width="9.42578125" style="2" customWidth="1"/>
    <col min="6148" max="6148" width="16.85546875" style="2" customWidth="1"/>
    <col min="6149" max="6149" width="7.85546875" style="2" customWidth="1"/>
    <col min="6150" max="6150" width="17.42578125" style="2" customWidth="1"/>
    <col min="6151" max="6151" width="8.5703125" style="2" customWidth="1"/>
    <col min="6152" max="6152" width="18.28515625" style="2" customWidth="1"/>
    <col min="6153" max="6401" width="9.140625" style="2"/>
    <col min="6402" max="6402" width="53.42578125" style="2" customWidth="1"/>
    <col min="6403" max="6403" width="9.42578125" style="2" customWidth="1"/>
    <col min="6404" max="6404" width="16.85546875" style="2" customWidth="1"/>
    <col min="6405" max="6405" width="7.85546875" style="2" customWidth="1"/>
    <col min="6406" max="6406" width="17.42578125" style="2" customWidth="1"/>
    <col min="6407" max="6407" width="8.5703125" style="2" customWidth="1"/>
    <col min="6408" max="6408" width="18.28515625" style="2" customWidth="1"/>
    <col min="6409" max="6657" width="9.140625" style="2"/>
    <col min="6658" max="6658" width="53.42578125" style="2" customWidth="1"/>
    <col min="6659" max="6659" width="9.42578125" style="2" customWidth="1"/>
    <col min="6660" max="6660" width="16.85546875" style="2" customWidth="1"/>
    <col min="6661" max="6661" width="7.85546875" style="2" customWidth="1"/>
    <col min="6662" max="6662" width="17.42578125" style="2" customWidth="1"/>
    <col min="6663" max="6663" width="8.5703125" style="2" customWidth="1"/>
    <col min="6664" max="6664" width="18.28515625" style="2" customWidth="1"/>
    <col min="6665" max="6913" width="9.140625" style="2"/>
    <col min="6914" max="6914" width="53.42578125" style="2" customWidth="1"/>
    <col min="6915" max="6915" width="9.42578125" style="2" customWidth="1"/>
    <col min="6916" max="6916" width="16.85546875" style="2" customWidth="1"/>
    <col min="6917" max="6917" width="7.85546875" style="2" customWidth="1"/>
    <col min="6918" max="6918" width="17.42578125" style="2" customWidth="1"/>
    <col min="6919" max="6919" width="8.5703125" style="2" customWidth="1"/>
    <col min="6920" max="6920" width="18.28515625" style="2" customWidth="1"/>
    <col min="6921" max="7169" width="9.140625" style="2"/>
    <col min="7170" max="7170" width="53.42578125" style="2" customWidth="1"/>
    <col min="7171" max="7171" width="9.42578125" style="2" customWidth="1"/>
    <col min="7172" max="7172" width="16.85546875" style="2" customWidth="1"/>
    <col min="7173" max="7173" width="7.85546875" style="2" customWidth="1"/>
    <col min="7174" max="7174" width="17.42578125" style="2" customWidth="1"/>
    <col min="7175" max="7175" width="8.5703125" style="2" customWidth="1"/>
    <col min="7176" max="7176" width="18.28515625" style="2" customWidth="1"/>
    <col min="7177" max="7425" width="9.140625" style="2"/>
    <col min="7426" max="7426" width="53.42578125" style="2" customWidth="1"/>
    <col min="7427" max="7427" width="9.42578125" style="2" customWidth="1"/>
    <col min="7428" max="7428" width="16.85546875" style="2" customWidth="1"/>
    <col min="7429" max="7429" width="7.85546875" style="2" customWidth="1"/>
    <col min="7430" max="7430" width="17.42578125" style="2" customWidth="1"/>
    <col min="7431" max="7431" width="8.5703125" style="2" customWidth="1"/>
    <col min="7432" max="7432" width="18.28515625" style="2" customWidth="1"/>
    <col min="7433" max="7681" width="9.140625" style="2"/>
    <col min="7682" max="7682" width="53.42578125" style="2" customWidth="1"/>
    <col min="7683" max="7683" width="9.42578125" style="2" customWidth="1"/>
    <col min="7684" max="7684" width="16.85546875" style="2" customWidth="1"/>
    <col min="7685" max="7685" width="7.85546875" style="2" customWidth="1"/>
    <col min="7686" max="7686" width="17.42578125" style="2" customWidth="1"/>
    <col min="7687" max="7687" width="8.5703125" style="2" customWidth="1"/>
    <col min="7688" max="7688" width="18.28515625" style="2" customWidth="1"/>
    <col min="7689" max="7937" width="9.140625" style="2"/>
    <col min="7938" max="7938" width="53.42578125" style="2" customWidth="1"/>
    <col min="7939" max="7939" width="9.42578125" style="2" customWidth="1"/>
    <col min="7940" max="7940" width="16.85546875" style="2" customWidth="1"/>
    <col min="7941" max="7941" width="7.85546875" style="2" customWidth="1"/>
    <col min="7942" max="7942" width="17.42578125" style="2" customWidth="1"/>
    <col min="7943" max="7943" width="8.5703125" style="2" customWidth="1"/>
    <col min="7944" max="7944" width="18.28515625" style="2" customWidth="1"/>
    <col min="7945" max="8193" width="9.140625" style="2"/>
    <col min="8194" max="8194" width="53.42578125" style="2" customWidth="1"/>
    <col min="8195" max="8195" width="9.42578125" style="2" customWidth="1"/>
    <col min="8196" max="8196" width="16.85546875" style="2" customWidth="1"/>
    <col min="8197" max="8197" width="7.85546875" style="2" customWidth="1"/>
    <col min="8198" max="8198" width="17.42578125" style="2" customWidth="1"/>
    <col min="8199" max="8199" width="8.5703125" style="2" customWidth="1"/>
    <col min="8200" max="8200" width="18.28515625" style="2" customWidth="1"/>
    <col min="8201" max="8449" width="9.140625" style="2"/>
    <col min="8450" max="8450" width="53.42578125" style="2" customWidth="1"/>
    <col min="8451" max="8451" width="9.42578125" style="2" customWidth="1"/>
    <col min="8452" max="8452" width="16.85546875" style="2" customWidth="1"/>
    <col min="8453" max="8453" width="7.85546875" style="2" customWidth="1"/>
    <col min="8454" max="8454" width="17.42578125" style="2" customWidth="1"/>
    <col min="8455" max="8455" width="8.5703125" style="2" customWidth="1"/>
    <col min="8456" max="8456" width="18.28515625" style="2" customWidth="1"/>
    <col min="8457" max="8705" width="9.140625" style="2"/>
    <col min="8706" max="8706" width="53.42578125" style="2" customWidth="1"/>
    <col min="8707" max="8707" width="9.42578125" style="2" customWidth="1"/>
    <col min="8708" max="8708" width="16.85546875" style="2" customWidth="1"/>
    <col min="8709" max="8709" width="7.85546875" style="2" customWidth="1"/>
    <col min="8710" max="8710" width="17.42578125" style="2" customWidth="1"/>
    <col min="8711" max="8711" width="8.5703125" style="2" customWidth="1"/>
    <col min="8712" max="8712" width="18.28515625" style="2" customWidth="1"/>
    <col min="8713" max="8961" width="9.140625" style="2"/>
    <col min="8962" max="8962" width="53.42578125" style="2" customWidth="1"/>
    <col min="8963" max="8963" width="9.42578125" style="2" customWidth="1"/>
    <col min="8964" max="8964" width="16.85546875" style="2" customWidth="1"/>
    <col min="8965" max="8965" width="7.85546875" style="2" customWidth="1"/>
    <col min="8966" max="8966" width="17.42578125" style="2" customWidth="1"/>
    <col min="8967" max="8967" width="8.5703125" style="2" customWidth="1"/>
    <col min="8968" max="8968" width="18.28515625" style="2" customWidth="1"/>
    <col min="8969" max="9217" width="9.140625" style="2"/>
    <col min="9218" max="9218" width="53.42578125" style="2" customWidth="1"/>
    <col min="9219" max="9219" width="9.42578125" style="2" customWidth="1"/>
    <col min="9220" max="9220" width="16.85546875" style="2" customWidth="1"/>
    <col min="9221" max="9221" width="7.85546875" style="2" customWidth="1"/>
    <col min="9222" max="9222" width="17.42578125" style="2" customWidth="1"/>
    <col min="9223" max="9223" width="8.5703125" style="2" customWidth="1"/>
    <col min="9224" max="9224" width="18.28515625" style="2" customWidth="1"/>
    <col min="9225" max="9473" width="9.140625" style="2"/>
    <col min="9474" max="9474" width="53.42578125" style="2" customWidth="1"/>
    <col min="9475" max="9475" width="9.42578125" style="2" customWidth="1"/>
    <col min="9476" max="9476" width="16.85546875" style="2" customWidth="1"/>
    <col min="9477" max="9477" width="7.85546875" style="2" customWidth="1"/>
    <col min="9478" max="9478" width="17.42578125" style="2" customWidth="1"/>
    <col min="9479" max="9479" width="8.5703125" style="2" customWidth="1"/>
    <col min="9480" max="9480" width="18.28515625" style="2" customWidth="1"/>
    <col min="9481" max="9729" width="9.140625" style="2"/>
    <col min="9730" max="9730" width="53.42578125" style="2" customWidth="1"/>
    <col min="9731" max="9731" width="9.42578125" style="2" customWidth="1"/>
    <col min="9732" max="9732" width="16.85546875" style="2" customWidth="1"/>
    <col min="9733" max="9733" width="7.85546875" style="2" customWidth="1"/>
    <col min="9734" max="9734" width="17.42578125" style="2" customWidth="1"/>
    <col min="9735" max="9735" width="8.5703125" style="2" customWidth="1"/>
    <col min="9736" max="9736" width="18.28515625" style="2" customWidth="1"/>
    <col min="9737" max="9985" width="9.140625" style="2"/>
    <col min="9986" max="9986" width="53.42578125" style="2" customWidth="1"/>
    <col min="9987" max="9987" width="9.42578125" style="2" customWidth="1"/>
    <col min="9988" max="9988" width="16.85546875" style="2" customWidth="1"/>
    <col min="9989" max="9989" width="7.85546875" style="2" customWidth="1"/>
    <col min="9990" max="9990" width="17.42578125" style="2" customWidth="1"/>
    <col min="9991" max="9991" width="8.5703125" style="2" customWidth="1"/>
    <col min="9992" max="9992" width="18.28515625" style="2" customWidth="1"/>
    <col min="9993" max="10241" width="9.140625" style="2"/>
    <col min="10242" max="10242" width="53.42578125" style="2" customWidth="1"/>
    <col min="10243" max="10243" width="9.42578125" style="2" customWidth="1"/>
    <col min="10244" max="10244" width="16.85546875" style="2" customWidth="1"/>
    <col min="10245" max="10245" width="7.85546875" style="2" customWidth="1"/>
    <col min="10246" max="10246" width="17.42578125" style="2" customWidth="1"/>
    <col min="10247" max="10247" width="8.5703125" style="2" customWidth="1"/>
    <col min="10248" max="10248" width="18.28515625" style="2" customWidth="1"/>
    <col min="10249" max="10497" width="9.140625" style="2"/>
    <col min="10498" max="10498" width="53.42578125" style="2" customWidth="1"/>
    <col min="10499" max="10499" width="9.42578125" style="2" customWidth="1"/>
    <col min="10500" max="10500" width="16.85546875" style="2" customWidth="1"/>
    <col min="10501" max="10501" width="7.85546875" style="2" customWidth="1"/>
    <col min="10502" max="10502" width="17.42578125" style="2" customWidth="1"/>
    <col min="10503" max="10503" width="8.5703125" style="2" customWidth="1"/>
    <col min="10504" max="10504" width="18.28515625" style="2" customWidth="1"/>
    <col min="10505" max="10753" width="9.140625" style="2"/>
    <col min="10754" max="10754" width="53.42578125" style="2" customWidth="1"/>
    <col min="10755" max="10755" width="9.42578125" style="2" customWidth="1"/>
    <col min="10756" max="10756" width="16.85546875" style="2" customWidth="1"/>
    <col min="10757" max="10757" width="7.85546875" style="2" customWidth="1"/>
    <col min="10758" max="10758" width="17.42578125" style="2" customWidth="1"/>
    <col min="10759" max="10759" width="8.5703125" style="2" customWidth="1"/>
    <col min="10760" max="10760" width="18.28515625" style="2" customWidth="1"/>
    <col min="10761" max="11009" width="9.140625" style="2"/>
    <col min="11010" max="11010" width="53.42578125" style="2" customWidth="1"/>
    <col min="11011" max="11011" width="9.42578125" style="2" customWidth="1"/>
    <col min="11012" max="11012" width="16.85546875" style="2" customWidth="1"/>
    <col min="11013" max="11013" width="7.85546875" style="2" customWidth="1"/>
    <col min="11014" max="11014" width="17.42578125" style="2" customWidth="1"/>
    <col min="11015" max="11015" width="8.5703125" style="2" customWidth="1"/>
    <col min="11016" max="11016" width="18.28515625" style="2" customWidth="1"/>
    <col min="11017" max="11265" width="9.140625" style="2"/>
    <col min="11266" max="11266" width="53.42578125" style="2" customWidth="1"/>
    <col min="11267" max="11267" width="9.42578125" style="2" customWidth="1"/>
    <col min="11268" max="11268" width="16.85546875" style="2" customWidth="1"/>
    <col min="11269" max="11269" width="7.85546875" style="2" customWidth="1"/>
    <col min="11270" max="11270" width="17.42578125" style="2" customWidth="1"/>
    <col min="11271" max="11271" width="8.5703125" style="2" customWidth="1"/>
    <col min="11272" max="11272" width="18.28515625" style="2" customWidth="1"/>
    <col min="11273" max="11521" width="9.140625" style="2"/>
    <col min="11522" max="11522" width="53.42578125" style="2" customWidth="1"/>
    <col min="11523" max="11523" width="9.42578125" style="2" customWidth="1"/>
    <col min="11524" max="11524" width="16.85546875" style="2" customWidth="1"/>
    <col min="11525" max="11525" width="7.85546875" style="2" customWidth="1"/>
    <col min="11526" max="11526" width="17.42578125" style="2" customWidth="1"/>
    <col min="11527" max="11527" width="8.5703125" style="2" customWidth="1"/>
    <col min="11528" max="11528" width="18.28515625" style="2" customWidth="1"/>
    <col min="11529" max="11777" width="9.140625" style="2"/>
    <col min="11778" max="11778" width="53.42578125" style="2" customWidth="1"/>
    <col min="11779" max="11779" width="9.42578125" style="2" customWidth="1"/>
    <col min="11780" max="11780" width="16.85546875" style="2" customWidth="1"/>
    <col min="11781" max="11781" width="7.85546875" style="2" customWidth="1"/>
    <col min="11782" max="11782" width="17.42578125" style="2" customWidth="1"/>
    <col min="11783" max="11783" width="8.5703125" style="2" customWidth="1"/>
    <col min="11784" max="11784" width="18.28515625" style="2" customWidth="1"/>
    <col min="11785" max="12033" width="9.140625" style="2"/>
    <col min="12034" max="12034" width="53.42578125" style="2" customWidth="1"/>
    <col min="12035" max="12035" width="9.42578125" style="2" customWidth="1"/>
    <col min="12036" max="12036" width="16.85546875" style="2" customWidth="1"/>
    <col min="12037" max="12037" width="7.85546875" style="2" customWidth="1"/>
    <col min="12038" max="12038" width="17.42578125" style="2" customWidth="1"/>
    <col min="12039" max="12039" width="8.5703125" style="2" customWidth="1"/>
    <col min="12040" max="12040" width="18.28515625" style="2" customWidth="1"/>
    <col min="12041" max="12289" width="9.140625" style="2"/>
    <col min="12290" max="12290" width="53.42578125" style="2" customWidth="1"/>
    <col min="12291" max="12291" width="9.42578125" style="2" customWidth="1"/>
    <col min="12292" max="12292" width="16.85546875" style="2" customWidth="1"/>
    <col min="12293" max="12293" width="7.85546875" style="2" customWidth="1"/>
    <col min="12294" max="12294" width="17.42578125" style="2" customWidth="1"/>
    <col min="12295" max="12295" width="8.5703125" style="2" customWidth="1"/>
    <col min="12296" max="12296" width="18.28515625" style="2" customWidth="1"/>
    <col min="12297" max="12545" width="9.140625" style="2"/>
    <col min="12546" max="12546" width="53.42578125" style="2" customWidth="1"/>
    <col min="12547" max="12547" width="9.42578125" style="2" customWidth="1"/>
    <col min="12548" max="12548" width="16.85546875" style="2" customWidth="1"/>
    <col min="12549" max="12549" width="7.85546875" style="2" customWidth="1"/>
    <col min="12550" max="12550" width="17.42578125" style="2" customWidth="1"/>
    <col min="12551" max="12551" width="8.5703125" style="2" customWidth="1"/>
    <col min="12552" max="12552" width="18.28515625" style="2" customWidth="1"/>
    <col min="12553" max="12801" width="9.140625" style="2"/>
    <col min="12802" max="12802" width="53.42578125" style="2" customWidth="1"/>
    <col min="12803" max="12803" width="9.42578125" style="2" customWidth="1"/>
    <col min="12804" max="12804" width="16.85546875" style="2" customWidth="1"/>
    <col min="12805" max="12805" width="7.85546875" style="2" customWidth="1"/>
    <col min="12806" max="12806" width="17.42578125" style="2" customWidth="1"/>
    <col min="12807" max="12807" width="8.5703125" style="2" customWidth="1"/>
    <col min="12808" max="12808" width="18.28515625" style="2" customWidth="1"/>
    <col min="12809" max="13057" width="9.140625" style="2"/>
    <col min="13058" max="13058" width="53.42578125" style="2" customWidth="1"/>
    <col min="13059" max="13059" width="9.42578125" style="2" customWidth="1"/>
    <col min="13060" max="13060" width="16.85546875" style="2" customWidth="1"/>
    <col min="13061" max="13061" width="7.85546875" style="2" customWidth="1"/>
    <col min="13062" max="13062" width="17.42578125" style="2" customWidth="1"/>
    <col min="13063" max="13063" width="8.5703125" style="2" customWidth="1"/>
    <col min="13064" max="13064" width="18.28515625" style="2" customWidth="1"/>
    <col min="13065" max="13313" width="9.140625" style="2"/>
    <col min="13314" max="13314" width="53.42578125" style="2" customWidth="1"/>
    <col min="13315" max="13315" width="9.42578125" style="2" customWidth="1"/>
    <col min="13316" max="13316" width="16.85546875" style="2" customWidth="1"/>
    <col min="13317" max="13317" width="7.85546875" style="2" customWidth="1"/>
    <col min="13318" max="13318" width="17.42578125" style="2" customWidth="1"/>
    <col min="13319" max="13319" width="8.5703125" style="2" customWidth="1"/>
    <col min="13320" max="13320" width="18.28515625" style="2" customWidth="1"/>
    <col min="13321" max="13569" width="9.140625" style="2"/>
    <col min="13570" max="13570" width="53.42578125" style="2" customWidth="1"/>
    <col min="13571" max="13571" width="9.42578125" style="2" customWidth="1"/>
    <col min="13572" max="13572" width="16.85546875" style="2" customWidth="1"/>
    <col min="13573" max="13573" width="7.85546875" style="2" customWidth="1"/>
    <col min="13574" max="13574" width="17.42578125" style="2" customWidth="1"/>
    <col min="13575" max="13575" width="8.5703125" style="2" customWidth="1"/>
    <col min="13576" max="13576" width="18.28515625" style="2" customWidth="1"/>
    <col min="13577" max="13825" width="9.140625" style="2"/>
    <col min="13826" max="13826" width="53.42578125" style="2" customWidth="1"/>
    <col min="13827" max="13827" width="9.42578125" style="2" customWidth="1"/>
    <col min="13828" max="13828" width="16.85546875" style="2" customWidth="1"/>
    <col min="13829" max="13829" width="7.85546875" style="2" customWidth="1"/>
    <col min="13830" max="13830" width="17.42578125" style="2" customWidth="1"/>
    <col min="13831" max="13831" width="8.5703125" style="2" customWidth="1"/>
    <col min="13832" max="13832" width="18.28515625" style="2" customWidth="1"/>
    <col min="13833" max="14081" width="9.140625" style="2"/>
    <col min="14082" max="14082" width="53.42578125" style="2" customWidth="1"/>
    <col min="14083" max="14083" width="9.42578125" style="2" customWidth="1"/>
    <col min="14084" max="14084" width="16.85546875" style="2" customWidth="1"/>
    <col min="14085" max="14085" width="7.85546875" style="2" customWidth="1"/>
    <col min="14086" max="14086" width="17.42578125" style="2" customWidth="1"/>
    <col min="14087" max="14087" width="8.5703125" style="2" customWidth="1"/>
    <col min="14088" max="14088" width="18.28515625" style="2" customWidth="1"/>
    <col min="14089" max="14337" width="9.140625" style="2"/>
    <col min="14338" max="14338" width="53.42578125" style="2" customWidth="1"/>
    <col min="14339" max="14339" width="9.42578125" style="2" customWidth="1"/>
    <col min="14340" max="14340" width="16.85546875" style="2" customWidth="1"/>
    <col min="14341" max="14341" width="7.85546875" style="2" customWidth="1"/>
    <col min="14342" max="14342" width="17.42578125" style="2" customWidth="1"/>
    <col min="14343" max="14343" width="8.5703125" style="2" customWidth="1"/>
    <col min="14344" max="14344" width="18.28515625" style="2" customWidth="1"/>
    <col min="14345" max="14593" width="9.140625" style="2"/>
    <col min="14594" max="14594" width="53.42578125" style="2" customWidth="1"/>
    <col min="14595" max="14595" width="9.42578125" style="2" customWidth="1"/>
    <col min="14596" max="14596" width="16.85546875" style="2" customWidth="1"/>
    <col min="14597" max="14597" width="7.85546875" style="2" customWidth="1"/>
    <col min="14598" max="14598" width="17.42578125" style="2" customWidth="1"/>
    <col min="14599" max="14599" width="8.5703125" style="2" customWidth="1"/>
    <col min="14600" max="14600" width="18.28515625" style="2" customWidth="1"/>
    <col min="14601" max="14849" width="9.140625" style="2"/>
    <col min="14850" max="14850" width="53.42578125" style="2" customWidth="1"/>
    <col min="14851" max="14851" width="9.42578125" style="2" customWidth="1"/>
    <col min="14852" max="14852" width="16.85546875" style="2" customWidth="1"/>
    <col min="14853" max="14853" width="7.85546875" style="2" customWidth="1"/>
    <col min="14854" max="14854" width="17.42578125" style="2" customWidth="1"/>
    <col min="14855" max="14855" width="8.5703125" style="2" customWidth="1"/>
    <col min="14856" max="14856" width="18.28515625" style="2" customWidth="1"/>
    <col min="14857" max="15105" width="9.140625" style="2"/>
    <col min="15106" max="15106" width="53.42578125" style="2" customWidth="1"/>
    <col min="15107" max="15107" width="9.42578125" style="2" customWidth="1"/>
    <col min="15108" max="15108" width="16.85546875" style="2" customWidth="1"/>
    <col min="15109" max="15109" width="7.85546875" style="2" customWidth="1"/>
    <col min="15110" max="15110" width="17.42578125" style="2" customWidth="1"/>
    <col min="15111" max="15111" width="8.5703125" style="2" customWidth="1"/>
    <col min="15112" max="15112" width="18.28515625" style="2" customWidth="1"/>
    <col min="15113" max="15361" width="9.140625" style="2"/>
    <col min="15362" max="15362" width="53.42578125" style="2" customWidth="1"/>
    <col min="15363" max="15363" width="9.42578125" style="2" customWidth="1"/>
    <col min="15364" max="15364" width="16.85546875" style="2" customWidth="1"/>
    <col min="15365" max="15365" width="7.85546875" style="2" customWidth="1"/>
    <col min="15366" max="15366" width="17.42578125" style="2" customWidth="1"/>
    <col min="15367" max="15367" width="8.5703125" style="2" customWidth="1"/>
    <col min="15368" max="15368" width="18.28515625" style="2" customWidth="1"/>
    <col min="15369" max="15617" width="9.140625" style="2"/>
    <col min="15618" max="15618" width="53.42578125" style="2" customWidth="1"/>
    <col min="15619" max="15619" width="9.42578125" style="2" customWidth="1"/>
    <col min="15620" max="15620" width="16.85546875" style="2" customWidth="1"/>
    <col min="15621" max="15621" width="7.85546875" style="2" customWidth="1"/>
    <col min="15622" max="15622" width="17.42578125" style="2" customWidth="1"/>
    <col min="15623" max="15623" width="8.5703125" style="2" customWidth="1"/>
    <col min="15624" max="15624" width="18.28515625" style="2" customWidth="1"/>
    <col min="15625" max="15873" width="9.140625" style="2"/>
    <col min="15874" max="15874" width="53.42578125" style="2" customWidth="1"/>
    <col min="15875" max="15875" width="9.42578125" style="2" customWidth="1"/>
    <col min="15876" max="15876" width="16.85546875" style="2" customWidth="1"/>
    <col min="15877" max="15877" width="7.85546875" style="2" customWidth="1"/>
    <col min="15878" max="15878" width="17.42578125" style="2" customWidth="1"/>
    <col min="15879" max="15879" width="8.5703125" style="2" customWidth="1"/>
    <col min="15880" max="15880" width="18.28515625" style="2" customWidth="1"/>
    <col min="15881" max="16129" width="9.140625" style="2"/>
    <col min="16130" max="16130" width="53.42578125" style="2" customWidth="1"/>
    <col min="16131" max="16131" width="9.42578125" style="2" customWidth="1"/>
    <col min="16132" max="16132" width="16.85546875" style="2" customWidth="1"/>
    <col min="16133" max="16133" width="7.85546875" style="2" customWidth="1"/>
    <col min="16134" max="16134" width="17.42578125" style="2" customWidth="1"/>
    <col min="16135" max="16135" width="8.5703125" style="2" customWidth="1"/>
    <col min="16136" max="16136" width="18.28515625" style="2" customWidth="1"/>
    <col min="16137" max="16384" width="9.140625" style="2"/>
  </cols>
  <sheetData>
    <row r="1" spans="1:13" ht="38.25" customHeight="1" x14ac:dyDescent="0.2">
      <c r="A1" s="1"/>
      <c r="B1" s="1"/>
      <c r="C1" s="1"/>
      <c r="D1" s="1"/>
      <c r="E1" s="259" t="s">
        <v>240</v>
      </c>
      <c r="F1" s="259"/>
      <c r="G1" s="259"/>
      <c r="H1" s="259"/>
    </row>
    <row r="2" spans="1:13" ht="86.25" customHeight="1" x14ac:dyDescent="0.25">
      <c r="A2" s="260" t="s">
        <v>57</v>
      </c>
      <c r="B2" s="260"/>
      <c r="C2" s="260"/>
      <c r="D2" s="260"/>
      <c r="E2" s="260"/>
      <c r="F2" s="260"/>
      <c r="G2" s="260"/>
      <c r="H2" s="260"/>
      <c r="I2" s="199"/>
      <c r="J2" s="199"/>
      <c r="K2" s="199"/>
      <c r="L2" s="200"/>
      <c r="M2" s="200"/>
    </row>
    <row r="3" spans="1:13" ht="52.5" customHeight="1" x14ac:dyDescent="0.2">
      <c r="A3" s="246" t="s">
        <v>31</v>
      </c>
      <c r="B3" s="248" t="s">
        <v>2</v>
      </c>
      <c r="C3" s="250" t="s">
        <v>32</v>
      </c>
      <c r="D3" s="251"/>
      <c r="E3" s="250" t="s">
        <v>33</v>
      </c>
      <c r="F3" s="251"/>
      <c r="G3" s="250" t="s">
        <v>3</v>
      </c>
      <c r="H3" s="251"/>
    </row>
    <row r="4" spans="1:13" ht="26.25" customHeight="1" x14ac:dyDescent="0.3">
      <c r="A4" s="247"/>
      <c r="B4" s="249"/>
      <c r="C4" s="39" t="s">
        <v>0</v>
      </c>
      <c r="D4" s="39" t="s">
        <v>1</v>
      </c>
      <c r="E4" s="40" t="s">
        <v>0</v>
      </c>
      <c r="F4" s="41" t="s">
        <v>1</v>
      </c>
      <c r="G4" s="40" t="s">
        <v>0</v>
      </c>
      <c r="H4" s="41" t="s">
        <v>1</v>
      </c>
    </row>
    <row r="5" spans="1:13" ht="52.5" customHeight="1" x14ac:dyDescent="0.2">
      <c r="A5" s="246" t="s">
        <v>34</v>
      </c>
      <c r="B5" s="40" t="s">
        <v>35</v>
      </c>
      <c r="C5" s="42">
        <v>6539</v>
      </c>
      <c r="D5" s="42">
        <v>188402356</v>
      </c>
      <c r="E5" s="29">
        <v>-407</v>
      </c>
      <c r="F5" s="43">
        <v>-15000000</v>
      </c>
      <c r="G5" s="7">
        <f>C5+E5</f>
        <v>6132</v>
      </c>
      <c r="H5" s="7">
        <f>D5+F5</f>
        <v>173402356</v>
      </c>
    </row>
    <row r="6" spans="1:13" ht="52.5" customHeight="1" x14ac:dyDescent="0.2">
      <c r="A6" s="247"/>
      <c r="B6" s="40" t="s">
        <v>36</v>
      </c>
      <c r="C6" s="3">
        <f>[2]КС!$M$47</f>
        <v>10775</v>
      </c>
      <c r="D6" s="3">
        <v>233573178</v>
      </c>
      <c r="E6" s="5">
        <v>470</v>
      </c>
      <c r="F6" s="44">
        <v>15000000</v>
      </c>
      <c r="G6" s="7">
        <f>C6+E6</f>
        <v>11245</v>
      </c>
      <c r="H6" s="7">
        <f>D6+F6</f>
        <v>248573178</v>
      </c>
    </row>
    <row r="7" spans="1:13" ht="27.75" customHeight="1" x14ac:dyDescent="0.2">
      <c r="A7" s="40" t="s">
        <v>37</v>
      </c>
      <c r="B7" s="40"/>
      <c r="C7" s="44"/>
      <c r="D7" s="6"/>
      <c r="E7" s="41">
        <f>SUM(E5:E6)</f>
        <v>63</v>
      </c>
      <c r="F7" s="41">
        <f>SUM(F5:F6)</f>
        <v>0</v>
      </c>
      <c r="G7" s="44"/>
      <c r="H7" s="44"/>
    </row>
    <row r="22" spans="1:1" ht="52.5" customHeight="1" x14ac:dyDescent="0.2">
      <c r="A22" s="2" t="s">
        <v>38</v>
      </c>
    </row>
  </sheetData>
  <mergeCells count="8">
    <mergeCell ref="E1:H1"/>
    <mergeCell ref="A5:A6"/>
    <mergeCell ref="A2:H2"/>
    <mergeCell ref="A3:A4"/>
    <mergeCell ref="B3:B4"/>
    <mergeCell ref="C3:D3"/>
    <mergeCell ref="E3:F3"/>
    <mergeCell ref="G3:H3"/>
  </mergeCells>
  <pageMargins left="0" right="0" top="0" bottom="0" header="0" footer="0"/>
  <pageSetup paperSize="9" scale="90" orientation="landscape" r:id="rId1"/>
  <headerFooter alignWithMargins="0"/>
  <rowBreaks count="1" manualBreakCount="1">
    <brk id="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view="pageBreakPreview" zoomScale="98" zoomScaleNormal="100" zoomScaleSheetLayoutView="98" workbookViewId="0">
      <selection activeCell="K1" sqref="K1:M1"/>
    </sheetView>
  </sheetViews>
  <sheetFormatPr defaultRowHeight="15" x14ac:dyDescent="0.25"/>
  <cols>
    <col min="1" max="1" width="43.5703125" customWidth="1"/>
    <col min="3" max="3" width="14.28515625" customWidth="1"/>
    <col min="5" max="5" width="13.7109375" customWidth="1"/>
    <col min="7" max="7" width="13" customWidth="1"/>
    <col min="9" max="9" width="12.28515625" customWidth="1"/>
    <col min="11" max="11" width="13.42578125" customWidth="1"/>
    <col min="13" max="13" width="14.28515625" customWidth="1"/>
  </cols>
  <sheetData>
    <row r="1" spans="1:13" ht="44.25" customHeight="1" x14ac:dyDescent="0.25">
      <c r="K1" s="261" t="s">
        <v>239</v>
      </c>
      <c r="L1" s="261"/>
      <c r="M1" s="261"/>
    </row>
    <row r="2" spans="1:13" ht="37.5" customHeight="1" x14ac:dyDescent="0.25">
      <c r="A2" s="238" t="s">
        <v>59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52"/>
      <c r="M2" s="252"/>
    </row>
    <row r="3" spans="1:13" ht="23.25" customHeight="1" x14ac:dyDescent="0.25">
      <c r="A3" s="242" t="s">
        <v>53</v>
      </c>
      <c r="B3" s="258"/>
      <c r="C3" s="258"/>
      <c r="D3" s="258"/>
      <c r="E3" s="258"/>
      <c r="F3" s="258"/>
      <c r="G3" s="258"/>
      <c r="H3" s="258"/>
      <c r="I3" s="258"/>
      <c r="J3" s="258"/>
      <c r="K3" s="258"/>
      <c r="L3" s="258"/>
      <c r="M3" s="256"/>
    </row>
    <row r="4" spans="1:13" ht="22.5" customHeight="1" x14ac:dyDescent="0.25">
      <c r="A4" s="240" t="s">
        <v>18</v>
      </c>
      <c r="B4" s="242" t="s">
        <v>21</v>
      </c>
      <c r="C4" s="243"/>
      <c r="D4" s="242" t="s">
        <v>22</v>
      </c>
      <c r="E4" s="256"/>
      <c r="F4" s="242" t="s">
        <v>23</v>
      </c>
      <c r="G4" s="256"/>
      <c r="H4" s="255" t="s">
        <v>24</v>
      </c>
      <c r="I4" s="255"/>
      <c r="J4" s="242" t="s">
        <v>14</v>
      </c>
      <c r="K4" s="243"/>
      <c r="L4" s="253" t="s">
        <v>25</v>
      </c>
      <c r="M4" s="254"/>
    </row>
    <row r="5" spans="1:13" ht="15.75" x14ac:dyDescent="0.25">
      <c r="A5" s="241"/>
      <c r="B5" s="62" t="s">
        <v>0</v>
      </c>
      <c r="C5" s="62" t="s">
        <v>1</v>
      </c>
      <c r="D5" s="62" t="s">
        <v>0</v>
      </c>
      <c r="E5" s="62" t="s">
        <v>1</v>
      </c>
      <c r="F5" s="62" t="s">
        <v>0</v>
      </c>
      <c r="G5" s="62" t="s">
        <v>1</v>
      </c>
      <c r="H5" s="62" t="s">
        <v>0</v>
      </c>
      <c r="I5" s="62" t="s">
        <v>1</v>
      </c>
      <c r="J5" s="62" t="s">
        <v>0</v>
      </c>
      <c r="K5" s="62" t="s">
        <v>1</v>
      </c>
      <c r="L5" s="62" t="s">
        <v>0</v>
      </c>
      <c r="M5" s="62" t="s">
        <v>1</v>
      </c>
    </row>
    <row r="6" spans="1:13" ht="22.5" customHeight="1" x14ac:dyDescent="0.25">
      <c r="A6" s="18" t="s">
        <v>49</v>
      </c>
      <c r="B6" s="14">
        <f>SUM(B7:B10)</f>
        <v>43</v>
      </c>
      <c r="C6" s="14">
        <f t="shared" ref="C6:K6" si="0">SUM(C7:C10)</f>
        <v>597883</v>
      </c>
      <c r="D6" s="14">
        <f t="shared" si="0"/>
        <v>470</v>
      </c>
      <c r="E6" s="14">
        <f t="shared" si="0"/>
        <v>6527582</v>
      </c>
      <c r="F6" s="14">
        <f t="shared" si="0"/>
        <v>305</v>
      </c>
      <c r="G6" s="14">
        <f t="shared" si="0"/>
        <v>4153104</v>
      </c>
      <c r="H6" s="14">
        <f t="shared" si="0"/>
        <v>4</v>
      </c>
      <c r="I6" s="14">
        <f t="shared" si="0"/>
        <v>57711</v>
      </c>
      <c r="J6" s="14">
        <f t="shared" si="0"/>
        <v>264</v>
      </c>
      <c r="K6" s="14">
        <f t="shared" si="0"/>
        <v>3602047</v>
      </c>
      <c r="L6" s="17">
        <f>B6+D6+F6+H6+J6</f>
        <v>1086</v>
      </c>
      <c r="M6" s="17">
        <f>C6+E6+G6+I6+K6</f>
        <v>14938327</v>
      </c>
    </row>
    <row r="7" spans="1:13" ht="15.75" x14ac:dyDescent="0.25">
      <c r="A7" s="10" t="s">
        <v>5</v>
      </c>
      <c r="B7" s="11">
        <v>9</v>
      </c>
      <c r="C7" s="11">
        <v>126469</v>
      </c>
      <c r="D7" s="11">
        <v>154</v>
      </c>
      <c r="E7" s="11">
        <v>2214055</v>
      </c>
      <c r="F7" s="11">
        <v>55</v>
      </c>
      <c r="G7" s="11">
        <v>745271</v>
      </c>
      <c r="H7" s="12">
        <v>0</v>
      </c>
      <c r="I7" s="12">
        <v>0</v>
      </c>
      <c r="J7" s="12">
        <v>55</v>
      </c>
      <c r="K7" s="13">
        <v>743532</v>
      </c>
      <c r="L7" s="16">
        <f t="shared" ref="L7:M10" si="1">B7+D7+F7+H7+J7</f>
        <v>273</v>
      </c>
      <c r="M7" s="16">
        <f t="shared" si="1"/>
        <v>3829327</v>
      </c>
    </row>
    <row r="8" spans="1:13" ht="15.75" x14ac:dyDescent="0.25">
      <c r="A8" s="10" t="s">
        <v>6</v>
      </c>
      <c r="B8" s="11">
        <v>12</v>
      </c>
      <c r="C8" s="11">
        <v>157138</v>
      </c>
      <c r="D8" s="11">
        <v>105</v>
      </c>
      <c r="E8" s="11">
        <v>1437843</v>
      </c>
      <c r="F8" s="11">
        <v>83</v>
      </c>
      <c r="G8" s="11">
        <v>1135944</v>
      </c>
      <c r="H8" s="12">
        <v>2</v>
      </c>
      <c r="I8" s="12">
        <v>19237</v>
      </c>
      <c r="J8" s="12">
        <v>70</v>
      </c>
      <c r="K8" s="13">
        <v>952838</v>
      </c>
      <c r="L8" s="16">
        <f t="shared" si="1"/>
        <v>272</v>
      </c>
      <c r="M8" s="16">
        <f t="shared" si="1"/>
        <v>3703000</v>
      </c>
    </row>
    <row r="9" spans="1:13" ht="15.75" x14ac:dyDescent="0.25">
      <c r="A9" s="10" t="s">
        <v>7</v>
      </c>
      <c r="B9" s="11">
        <v>12</v>
      </c>
      <c r="C9" s="11">
        <v>157138</v>
      </c>
      <c r="D9" s="11">
        <v>105</v>
      </c>
      <c r="E9" s="11">
        <v>1437843</v>
      </c>
      <c r="F9" s="11">
        <v>83</v>
      </c>
      <c r="G9" s="11">
        <v>1135944</v>
      </c>
      <c r="H9" s="12">
        <v>2</v>
      </c>
      <c r="I9" s="12">
        <v>38474</v>
      </c>
      <c r="J9" s="12">
        <v>70</v>
      </c>
      <c r="K9" s="13">
        <v>952838</v>
      </c>
      <c r="L9" s="16">
        <f t="shared" si="1"/>
        <v>272</v>
      </c>
      <c r="M9" s="16">
        <f t="shared" si="1"/>
        <v>3722237</v>
      </c>
    </row>
    <row r="10" spans="1:13" ht="15.75" x14ac:dyDescent="0.25">
      <c r="A10" s="10" t="s">
        <v>8</v>
      </c>
      <c r="B10" s="11">
        <v>10</v>
      </c>
      <c r="C10" s="11">
        <v>157138</v>
      </c>
      <c r="D10" s="11">
        <v>106</v>
      </c>
      <c r="E10" s="11">
        <v>1437841</v>
      </c>
      <c r="F10" s="11">
        <v>84</v>
      </c>
      <c r="G10" s="11">
        <v>1135945</v>
      </c>
      <c r="H10" s="12">
        <v>0</v>
      </c>
      <c r="I10" s="12">
        <v>0</v>
      </c>
      <c r="J10" s="12">
        <v>69</v>
      </c>
      <c r="K10" s="13">
        <v>952839</v>
      </c>
      <c r="L10" s="16">
        <f t="shared" si="1"/>
        <v>269</v>
      </c>
      <c r="M10" s="16">
        <f t="shared" si="1"/>
        <v>3683763</v>
      </c>
    </row>
    <row r="11" spans="1:13" ht="23.25" customHeight="1" x14ac:dyDescent="0.25">
      <c r="A11" s="242" t="s">
        <v>50</v>
      </c>
      <c r="B11" s="258"/>
      <c r="C11" s="258"/>
      <c r="D11" s="258"/>
      <c r="E11" s="258"/>
      <c r="F11" s="258"/>
      <c r="G11" s="258"/>
      <c r="H11" s="258"/>
      <c r="I11" s="258"/>
      <c r="J11" s="258"/>
      <c r="K11" s="258"/>
      <c r="L11" s="258"/>
      <c r="M11" s="256"/>
    </row>
    <row r="12" spans="1:13" ht="21" customHeight="1" x14ac:dyDescent="0.25">
      <c r="A12" s="240" t="s">
        <v>18</v>
      </c>
      <c r="B12" s="242" t="s">
        <v>21</v>
      </c>
      <c r="C12" s="243"/>
      <c r="D12" s="242" t="s">
        <v>22</v>
      </c>
      <c r="E12" s="256"/>
      <c r="F12" s="242" t="s">
        <v>23</v>
      </c>
      <c r="G12" s="256"/>
      <c r="H12" s="255" t="s">
        <v>24</v>
      </c>
      <c r="I12" s="255"/>
      <c r="J12" s="242" t="s">
        <v>14</v>
      </c>
      <c r="K12" s="243"/>
      <c r="L12" s="253" t="s">
        <v>25</v>
      </c>
      <c r="M12" s="254"/>
    </row>
    <row r="13" spans="1:13" ht="15.75" x14ac:dyDescent="0.25">
      <c r="A13" s="241"/>
      <c r="B13" s="62" t="s">
        <v>0</v>
      </c>
      <c r="C13" s="62" t="s">
        <v>1</v>
      </c>
      <c r="D13" s="62" t="s">
        <v>0</v>
      </c>
      <c r="E13" s="62" t="s">
        <v>1</v>
      </c>
      <c r="F13" s="62" t="s">
        <v>0</v>
      </c>
      <c r="G13" s="62" t="s">
        <v>1</v>
      </c>
      <c r="H13" s="62" t="s">
        <v>0</v>
      </c>
      <c r="I13" s="62" t="s">
        <v>1</v>
      </c>
      <c r="J13" s="62" t="s">
        <v>0</v>
      </c>
      <c r="K13" s="62" t="s">
        <v>1</v>
      </c>
      <c r="L13" s="62" t="s">
        <v>0</v>
      </c>
      <c r="M13" s="62" t="s">
        <v>1</v>
      </c>
    </row>
    <row r="14" spans="1:13" ht="21.75" customHeight="1" x14ac:dyDescent="0.25">
      <c r="A14" s="18" t="s">
        <v>30</v>
      </c>
      <c r="B14" s="14">
        <f>SUM(B15:B18)</f>
        <v>2413</v>
      </c>
      <c r="C14" s="14">
        <f t="shared" ref="C14:K14" si="2">SUM(C15:C18)</f>
        <v>58290803</v>
      </c>
      <c r="D14" s="14">
        <f t="shared" si="2"/>
        <v>1075</v>
      </c>
      <c r="E14" s="14">
        <f t="shared" si="2"/>
        <v>26024126</v>
      </c>
      <c r="F14" s="14">
        <f t="shared" si="2"/>
        <v>849</v>
      </c>
      <c r="G14" s="14">
        <f t="shared" si="2"/>
        <v>20467396</v>
      </c>
      <c r="H14" s="14">
        <f t="shared" si="2"/>
        <v>817</v>
      </c>
      <c r="I14" s="14">
        <f t="shared" si="2"/>
        <v>19709104</v>
      </c>
      <c r="J14" s="14">
        <f t="shared" si="2"/>
        <v>1460</v>
      </c>
      <c r="K14" s="14">
        <f t="shared" si="2"/>
        <v>35302552</v>
      </c>
      <c r="L14" s="17">
        <f>B14+D14+F14+H14+J14</f>
        <v>6614</v>
      </c>
      <c r="M14" s="17">
        <f>C14+E14+G14+I14+K14</f>
        <v>159793981</v>
      </c>
    </row>
    <row r="15" spans="1:13" ht="15.75" x14ac:dyDescent="0.25">
      <c r="A15" s="10" t="s">
        <v>5</v>
      </c>
      <c r="B15" s="11">
        <v>603</v>
      </c>
      <c r="C15" s="11">
        <v>14541119</v>
      </c>
      <c r="D15" s="11">
        <v>269</v>
      </c>
      <c r="E15" s="11">
        <v>6474450</v>
      </c>
      <c r="F15" s="11">
        <v>212</v>
      </c>
      <c r="G15" s="11">
        <v>5116849</v>
      </c>
      <c r="H15" s="12">
        <v>204</v>
      </c>
      <c r="I15" s="12">
        <v>4927276</v>
      </c>
      <c r="J15" s="12">
        <v>365</v>
      </c>
      <c r="K15" s="13">
        <v>8794056</v>
      </c>
      <c r="L15" s="16">
        <f t="shared" ref="L15:M18" si="3">B15+D15+F15+H15+J15</f>
        <v>1653</v>
      </c>
      <c r="M15" s="16">
        <f t="shared" si="3"/>
        <v>39853750</v>
      </c>
    </row>
    <row r="16" spans="1:13" ht="15.75" x14ac:dyDescent="0.25">
      <c r="A16" s="10" t="s">
        <v>6</v>
      </c>
      <c r="B16" s="11">
        <v>604</v>
      </c>
      <c r="C16" s="11">
        <v>14667446</v>
      </c>
      <c r="D16" s="11">
        <v>270</v>
      </c>
      <c r="E16" s="11">
        <v>6600777</v>
      </c>
      <c r="F16" s="11">
        <v>212</v>
      </c>
      <c r="G16" s="11">
        <v>5116849</v>
      </c>
      <c r="H16" s="12">
        <v>204</v>
      </c>
      <c r="I16" s="12">
        <v>4927276</v>
      </c>
      <c r="J16" s="12">
        <v>366</v>
      </c>
      <c r="K16" s="13">
        <v>8920383</v>
      </c>
      <c r="L16" s="16">
        <f t="shared" si="3"/>
        <v>1656</v>
      </c>
      <c r="M16" s="16">
        <f t="shared" si="3"/>
        <v>40232731</v>
      </c>
    </row>
    <row r="17" spans="1:13" ht="15.75" x14ac:dyDescent="0.25">
      <c r="A17" s="10" t="s">
        <v>7</v>
      </c>
      <c r="B17" s="11">
        <v>603</v>
      </c>
      <c r="C17" s="11">
        <v>14541119</v>
      </c>
      <c r="D17" s="11">
        <v>269</v>
      </c>
      <c r="E17" s="11">
        <v>6474450</v>
      </c>
      <c r="F17" s="11">
        <v>212</v>
      </c>
      <c r="G17" s="11">
        <v>5116849</v>
      </c>
      <c r="H17" s="12">
        <v>204</v>
      </c>
      <c r="I17" s="12">
        <v>4927276</v>
      </c>
      <c r="J17" s="12">
        <v>365</v>
      </c>
      <c r="K17" s="13">
        <v>8794056</v>
      </c>
      <c r="L17" s="16">
        <f t="shared" si="3"/>
        <v>1653</v>
      </c>
      <c r="M17" s="16">
        <f t="shared" si="3"/>
        <v>39853750</v>
      </c>
    </row>
    <row r="18" spans="1:13" ht="15.75" x14ac:dyDescent="0.25">
      <c r="A18" s="10" t="s">
        <v>8</v>
      </c>
      <c r="B18" s="11">
        <v>603</v>
      </c>
      <c r="C18" s="11">
        <v>14541119</v>
      </c>
      <c r="D18" s="11">
        <v>267</v>
      </c>
      <c r="E18" s="11">
        <v>6474449</v>
      </c>
      <c r="F18" s="11">
        <v>213</v>
      </c>
      <c r="G18" s="11">
        <v>5116849</v>
      </c>
      <c r="H18" s="12">
        <v>205</v>
      </c>
      <c r="I18" s="12">
        <v>4927276</v>
      </c>
      <c r="J18" s="12">
        <v>364</v>
      </c>
      <c r="K18" s="13">
        <v>8794057</v>
      </c>
      <c r="L18" s="16">
        <f t="shared" si="3"/>
        <v>1652</v>
      </c>
      <c r="M18" s="16">
        <f t="shared" si="3"/>
        <v>39853750</v>
      </c>
    </row>
    <row r="19" spans="1:13" ht="22.5" customHeight="1" x14ac:dyDescent="0.25">
      <c r="A19" s="18" t="s">
        <v>20</v>
      </c>
      <c r="B19" s="14">
        <f>SUM(B20:B23)</f>
        <v>289</v>
      </c>
      <c r="C19" s="14">
        <f t="shared" ref="C19:K19" si="4">SUM(C20:C23)</f>
        <v>8852192</v>
      </c>
      <c r="D19" s="14">
        <f t="shared" si="4"/>
        <v>64</v>
      </c>
      <c r="E19" s="14">
        <f t="shared" si="4"/>
        <v>2159585</v>
      </c>
      <c r="F19" s="14">
        <f t="shared" si="4"/>
        <v>52</v>
      </c>
      <c r="G19" s="14">
        <f t="shared" si="4"/>
        <v>1743110</v>
      </c>
      <c r="H19" s="14">
        <f t="shared" si="4"/>
        <v>30</v>
      </c>
      <c r="I19" s="14">
        <f t="shared" si="4"/>
        <v>1014088</v>
      </c>
      <c r="J19" s="14">
        <f t="shared" si="4"/>
        <v>92</v>
      </c>
      <c r="K19" s="14">
        <f t="shared" si="4"/>
        <v>3102817</v>
      </c>
      <c r="L19" s="17">
        <f>B19+D19+F19+H19+J19</f>
        <v>527</v>
      </c>
      <c r="M19" s="17">
        <f>C19+E19+G19+I19+K19</f>
        <v>16871792</v>
      </c>
    </row>
    <row r="20" spans="1:13" ht="15.75" x14ac:dyDescent="0.25">
      <c r="A20" s="10" t="s">
        <v>5</v>
      </c>
      <c r="B20" s="11">
        <v>65</v>
      </c>
      <c r="C20" s="11">
        <v>1283837</v>
      </c>
      <c r="D20" s="11">
        <v>16</v>
      </c>
      <c r="E20" s="11">
        <v>539896</v>
      </c>
      <c r="F20" s="11">
        <v>13</v>
      </c>
      <c r="G20" s="11">
        <v>435778</v>
      </c>
      <c r="H20" s="12">
        <v>8</v>
      </c>
      <c r="I20" s="12">
        <v>253522</v>
      </c>
      <c r="J20" s="12">
        <v>23</v>
      </c>
      <c r="K20" s="13">
        <v>775704</v>
      </c>
      <c r="L20" s="16">
        <f t="shared" ref="L20:M23" si="5">B20+D20+F20+H20+J20</f>
        <v>125</v>
      </c>
      <c r="M20" s="16">
        <f t="shared" si="5"/>
        <v>3288737</v>
      </c>
    </row>
    <row r="21" spans="1:13" ht="15.75" x14ac:dyDescent="0.25">
      <c r="A21" s="10" t="s">
        <v>6</v>
      </c>
      <c r="B21" s="11">
        <v>75</v>
      </c>
      <c r="C21" s="11">
        <v>2522785</v>
      </c>
      <c r="D21" s="11">
        <v>16</v>
      </c>
      <c r="E21" s="11">
        <v>539896</v>
      </c>
      <c r="F21" s="11">
        <v>13</v>
      </c>
      <c r="G21" s="11">
        <v>435778</v>
      </c>
      <c r="H21" s="12">
        <v>8</v>
      </c>
      <c r="I21" s="12">
        <v>253522</v>
      </c>
      <c r="J21" s="12">
        <v>23</v>
      </c>
      <c r="K21" s="13">
        <v>775704</v>
      </c>
      <c r="L21" s="16">
        <f t="shared" si="5"/>
        <v>135</v>
      </c>
      <c r="M21" s="16">
        <f t="shared" si="5"/>
        <v>4527685</v>
      </c>
    </row>
    <row r="22" spans="1:13" ht="15.75" x14ac:dyDescent="0.25">
      <c r="A22" s="10" t="s">
        <v>7</v>
      </c>
      <c r="B22" s="11">
        <v>75</v>
      </c>
      <c r="C22" s="11">
        <v>2522785</v>
      </c>
      <c r="D22" s="11">
        <v>16</v>
      </c>
      <c r="E22" s="11">
        <v>539896</v>
      </c>
      <c r="F22" s="11">
        <v>13</v>
      </c>
      <c r="G22" s="11">
        <v>435778</v>
      </c>
      <c r="H22" s="12">
        <v>8</v>
      </c>
      <c r="I22" s="12">
        <v>253522</v>
      </c>
      <c r="J22" s="12">
        <v>23</v>
      </c>
      <c r="K22" s="13">
        <v>775704</v>
      </c>
      <c r="L22" s="16">
        <f t="shared" si="5"/>
        <v>135</v>
      </c>
      <c r="M22" s="16">
        <f t="shared" si="5"/>
        <v>4527685</v>
      </c>
    </row>
    <row r="23" spans="1:13" ht="15.75" x14ac:dyDescent="0.25">
      <c r="A23" s="10" t="s">
        <v>8</v>
      </c>
      <c r="B23" s="11">
        <v>74</v>
      </c>
      <c r="C23" s="11">
        <v>2522785</v>
      </c>
      <c r="D23" s="11">
        <v>16</v>
      </c>
      <c r="E23" s="11">
        <v>539897</v>
      </c>
      <c r="F23" s="11">
        <v>13</v>
      </c>
      <c r="G23" s="11">
        <v>435776</v>
      </c>
      <c r="H23" s="12">
        <v>6</v>
      </c>
      <c r="I23" s="12">
        <v>253522</v>
      </c>
      <c r="J23" s="12">
        <v>23</v>
      </c>
      <c r="K23" s="13">
        <v>775705</v>
      </c>
      <c r="L23" s="16">
        <f t="shared" si="5"/>
        <v>132</v>
      </c>
      <c r="M23" s="16">
        <f t="shared" si="5"/>
        <v>4527685</v>
      </c>
    </row>
    <row r="24" spans="1:13" ht="20.25" customHeight="1" x14ac:dyDescent="0.25">
      <c r="A24" s="242" t="s">
        <v>52</v>
      </c>
      <c r="B24" s="258"/>
      <c r="C24" s="258"/>
      <c r="D24" s="258"/>
      <c r="E24" s="258"/>
      <c r="F24" s="258"/>
      <c r="G24" s="258"/>
      <c r="H24" s="258"/>
      <c r="I24" s="258"/>
      <c r="J24" s="258"/>
      <c r="K24" s="258"/>
      <c r="L24" s="258"/>
      <c r="M24" s="256"/>
    </row>
    <row r="25" spans="1:13" ht="15.75" x14ac:dyDescent="0.25">
      <c r="A25" s="240" t="s">
        <v>18</v>
      </c>
      <c r="B25" s="242" t="s">
        <v>21</v>
      </c>
      <c r="C25" s="243"/>
      <c r="D25" s="242" t="s">
        <v>22</v>
      </c>
      <c r="E25" s="256"/>
      <c r="F25" s="242" t="s">
        <v>23</v>
      </c>
      <c r="G25" s="256"/>
      <c r="H25" s="255" t="s">
        <v>24</v>
      </c>
      <c r="I25" s="255"/>
      <c r="J25" s="242" t="s">
        <v>14</v>
      </c>
      <c r="K25" s="243"/>
      <c r="L25" s="253" t="s">
        <v>25</v>
      </c>
      <c r="M25" s="254"/>
    </row>
    <row r="26" spans="1:13" ht="15.75" x14ac:dyDescent="0.25">
      <c r="A26" s="241"/>
      <c r="B26" s="62" t="s">
        <v>0</v>
      </c>
      <c r="C26" s="62" t="s">
        <v>1</v>
      </c>
      <c r="D26" s="62" t="s">
        <v>0</v>
      </c>
      <c r="E26" s="62" t="s">
        <v>1</v>
      </c>
      <c r="F26" s="62" t="s">
        <v>0</v>
      </c>
      <c r="G26" s="62" t="s">
        <v>1</v>
      </c>
      <c r="H26" s="62" t="s">
        <v>0</v>
      </c>
      <c r="I26" s="62" t="s">
        <v>1</v>
      </c>
      <c r="J26" s="62" t="s">
        <v>0</v>
      </c>
      <c r="K26" s="62" t="s">
        <v>1</v>
      </c>
      <c r="L26" s="62" t="s">
        <v>0</v>
      </c>
      <c r="M26" s="62" t="s">
        <v>1</v>
      </c>
    </row>
    <row r="27" spans="1:13" ht="15.75" x14ac:dyDescent="0.25">
      <c r="A27" s="18" t="s">
        <v>49</v>
      </c>
      <c r="B27" s="14">
        <f>SUM(B28:B31)</f>
        <v>826</v>
      </c>
      <c r="C27" s="14">
        <f t="shared" ref="C27:K27" si="6">SUM(C28:C31)</f>
        <v>14511504</v>
      </c>
      <c r="D27" s="14">
        <f t="shared" si="6"/>
        <v>1972</v>
      </c>
      <c r="E27" s="14">
        <f t="shared" si="6"/>
        <v>34373378</v>
      </c>
      <c r="F27" s="14">
        <f t="shared" si="6"/>
        <v>280</v>
      </c>
      <c r="G27" s="14">
        <f t="shared" si="6"/>
        <v>4948732</v>
      </c>
      <c r="H27" s="14">
        <f t="shared" si="6"/>
        <v>38</v>
      </c>
      <c r="I27" s="14">
        <f t="shared" si="6"/>
        <v>670650</v>
      </c>
      <c r="J27" s="14">
        <f t="shared" si="6"/>
        <v>835</v>
      </c>
      <c r="K27" s="14">
        <f t="shared" si="6"/>
        <v>14575376</v>
      </c>
      <c r="L27" s="17">
        <f>B27+D27+F27+H27+J27</f>
        <v>3951</v>
      </c>
      <c r="M27" s="17">
        <f>C27+E27+G27+I27+K27</f>
        <v>69079640</v>
      </c>
    </row>
    <row r="28" spans="1:13" ht="15.75" x14ac:dyDescent="0.25">
      <c r="A28" s="10" t="s">
        <v>5</v>
      </c>
      <c r="B28" s="11">
        <v>189</v>
      </c>
      <c r="C28" s="11">
        <v>3482235</v>
      </c>
      <c r="D28" s="11">
        <v>506</v>
      </c>
      <c r="E28" s="11">
        <v>8971793</v>
      </c>
      <c r="F28" s="11">
        <v>87</v>
      </c>
      <c r="G28" s="11">
        <v>1609404</v>
      </c>
      <c r="H28" s="12">
        <v>9</v>
      </c>
      <c r="I28" s="12">
        <v>161179</v>
      </c>
      <c r="J28" s="12">
        <v>201</v>
      </c>
      <c r="K28" s="13">
        <v>3595530</v>
      </c>
      <c r="L28" s="16">
        <f t="shared" ref="L28:M31" si="7">B28+D28+F28+H28+J28</f>
        <v>992</v>
      </c>
      <c r="M28" s="16">
        <f t="shared" si="7"/>
        <v>17820141</v>
      </c>
    </row>
    <row r="29" spans="1:13" ht="15.75" x14ac:dyDescent="0.25">
      <c r="A29" s="10" t="s">
        <v>6</v>
      </c>
      <c r="B29" s="11">
        <v>212</v>
      </c>
      <c r="C29" s="11">
        <v>3676423</v>
      </c>
      <c r="D29" s="11">
        <v>489</v>
      </c>
      <c r="E29" s="11">
        <v>8467195</v>
      </c>
      <c r="F29" s="11">
        <v>64</v>
      </c>
      <c r="G29" s="11">
        <v>1113110</v>
      </c>
      <c r="H29" s="12">
        <v>10</v>
      </c>
      <c r="I29" s="12">
        <v>169824</v>
      </c>
      <c r="J29" s="12">
        <v>211</v>
      </c>
      <c r="K29" s="13">
        <v>3659949</v>
      </c>
      <c r="L29" s="16">
        <f t="shared" si="7"/>
        <v>986</v>
      </c>
      <c r="M29" s="16">
        <f t="shared" si="7"/>
        <v>17086501</v>
      </c>
    </row>
    <row r="30" spans="1:13" ht="15.75" x14ac:dyDescent="0.25">
      <c r="A30" s="10" t="s">
        <v>7</v>
      </c>
      <c r="B30" s="11">
        <v>212</v>
      </c>
      <c r="C30" s="11">
        <v>3676423</v>
      </c>
      <c r="D30" s="11">
        <v>489</v>
      </c>
      <c r="E30" s="11">
        <v>8467195</v>
      </c>
      <c r="F30" s="11">
        <v>64</v>
      </c>
      <c r="G30" s="11">
        <v>1113110</v>
      </c>
      <c r="H30" s="12">
        <v>10</v>
      </c>
      <c r="I30" s="12">
        <v>169824</v>
      </c>
      <c r="J30" s="12">
        <v>211</v>
      </c>
      <c r="K30" s="13">
        <v>3659949</v>
      </c>
      <c r="L30" s="16">
        <f t="shared" si="7"/>
        <v>986</v>
      </c>
      <c r="M30" s="16">
        <f t="shared" si="7"/>
        <v>17086501</v>
      </c>
    </row>
    <row r="31" spans="1:13" ht="15.75" x14ac:dyDescent="0.25">
      <c r="A31" s="10" t="s">
        <v>8</v>
      </c>
      <c r="B31" s="11">
        <v>213</v>
      </c>
      <c r="C31" s="11">
        <v>3676423</v>
      </c>
      <c r="D31" s="11">
        <v>488</v>
      </c>
      <c r="E31" s="11">
        <v>8467195</v>
      </c>
      <c r="F31" s="11">
        <v>65</v>
      </c>
      <c r="G31" s="11">
        <v>1113108</v>
      </c>
      <c r="H31" s="12">
        <v>9</v>
      </c>
      <c r="I31" s="12">
        <v>169823</v>
      </c>
      <c r="J31" s="12">
        <v>212</v>
      </c>
      <c r="K31" s="13">
        <v>3659948</v>
      </c>
      <c r="L31" s="16">
        <f t="shared" si="7"/>
        <v>987</v>
      </c>
      <c r="M31" s="16">
        <f t="shared" si="7"/>
        <v>17086497</v>
      </c>
    </row>
    <row r="32" spans="1:13" ht="8.25" customHeight="1" x14ac:dyDescent="0.25">
      <c r="A32" s="63"/>
      <c r="B32" s="64"/>
      <c r="C32" s="64"/>
      <c r="D32" s="64"/>
      <c r="E32" s="64"/>
      <c r="F32" s="64"/>
      <c r="G32" s="64"/>
      <c r="H32" s="65"/>
      <c r="I32" s="65"/>
      <c r="J32" s="65"/>
      <c r="K32" s="66"/>
      <c r="L32" s="67"/>
      <c r="M32" s="68"/>
    </row>
    <row r="33" spans="1:13" ht="21.75" customHeight="1" x14ac:dyDescent="0.25">
      <c r="A33" s="242" t="s">
        <v>55</v>
      </c>
      <c r="B33" s="258"/>
      <c r="C33" s="258"/>
      <c r="D33" s="258"/>
      <c r="E33" s="258"/>
      <c r="F33" s="258"/>
      <c r="G33" s="258"/>
      <c r="H33" s="258"/>
      <c r="I33" s="258"/>
      <c r="J33" s="258"/>
      <c r="K33" s="258"/>
      <c r="L33" s="258"/>
      <c r="M33" s="256"/>
    </row>
    <row r="34" spans="1:13" ht="15.75" x14ac:dyDescent="0.25">
      <c r="A34" s="240" t="s">
        <v>18</v>
      </c>
      <c r="B34" s="242" t="s">
        <v>21</v>
      </c>
      <c r="C34" s="243"/>
      <c r="D34" s="242" t="s">
        <v>22</v>
      </c>
      <c r="E34" s="256"/>
      <c r="F34" s="242" t="s">
        <v>23</v>
      </c>
      <c r="G34" s="256"/>
      <c r="H34" s="255" t="s">
        <v>24</v>
      </c>
      <c r="I34" s="255"/>
      <c r="J34" s="242" t="s">
        <v>14</v>
      </c>
      <c r="K34" s="243"/>
      <c r="L34" s="253" t="s">
        <v>25</v>
      </c>
      <c r="M34" s="254"/>
    </row>
    <row r="35" spans="1:13" ht="15.75" x14ac:dyDescent="0.25">
      <c r="A35" s="241"/>
      <c r="B35" s="62" t="s">
        <v>0</v>
      </c>
      <c r="C35" s="62" t="s">
        <v>1</v>
      </c>
      <c r="D35" s="62" t="s">
        <v>0</v>
      </c>
      <c r="E35" s="62" t="s">
        <v>1</v>
      </c>
      <c r="F35" s="62" t="s">
        <v>0</v>
      </c>
      <c r="G35" s="62" t="s">
        <v>1</v>
      </c>
      <c r="H35" s="62" t="s">
        <v>0</v>
      </c>
      <c r="I35" s="62" t="s">
        <v>1</v>
      </c>
      <c r="J35" s="62" t="s">
        <v>0</v>
      </c>
      <c r="K35" s="62" t="s">
        <v>1</v>
      </c>
      <c r="L35" s="62" t="s">
        <v>0</v>
      </c>
      <c r="M35" s="62" t="s">
        <v>1</v>
      </c>
    </row>
    <row r="36" spans="1:13" ht="15.75" x14ac:dyDescent="0.25">
      <c r="A36" s="18" t="s">
        <v>49</v>
      </c>
      <c r="B36" s="14">
        <f>SUM(B37:B40)</f>
        <v>2641</v>
      </c>
      <c r="C36" s="14">
        <f t="shared" ref="C36:K36" si="8">SUM(C37:C40)</f>
        <v>47696435</v>
      </c>
      <c r="D36" s="14">
        <f t="shared" si="8"/>
        <v>689</v>
      </c>
      <c r="E36" s="14">
        <f t="shared" si="8"/>
        <v>12178900</v>
      </c>
      <c r="F36" s="14">
        <f t="shared" si="8"/>
        <v>520</v>
      </c>
      <c r="G36" s="14">
        <f t="shared" si="8"/>
        <v>9173817</v>
      </c>
      <c r="H36" s="14">
        <f t="shared" si="8"/>
        <v>125</v>
      </c>
      <c r="I36" s="14">
        <f t="shared" si="8"/>
        <v>2147815</v>
      </c>
      <c r="J36" s="14">
        <f t="shared" si="8"/>
        <v>330</v>
      </c>
      <c r="K36" s="14">
        <f t="shared" si="8"/>
        <v>5908451</v>
      </c>
      <c r="L36" s="17">
        <f>B36+D36+F36+H36+J36</f>
        <v>4305</v>
      </c>
      <c r="M36" s="17">
        <f>C36+E36+G36+I36+K36</f>
        <v>77105418</v>
      </c>
    </row>
    <row r="37" spans="1:13" ht="15.75" x14ac:dyDescent="0.25">
      <c r="A37" s="10" t="s">
        <v>5</v>
      </c>
      <c r="B37" s="11">
        <v>606</v>
      </c>
      <c r="C37" s="11">
        <v>13690970</v>
      </c>
      <c r="D37" s="11">
        <v>169</v>
      </c>
      <c r="E37" s="11">
        <v>3472305</v>
      </c>
      <c r="F37" s="11">
        <v>126</v>
      </c>
      <c r="G37" s="11">
        <v>2602031</v>
      </c>
      <c r="H37" s="12">
        <v>19</v>
      </c>
      <c r="I37" s="12">
        <v>370721</v>
      </c>
      <c r="J37" s="12">
        <v>65</v>
      </c>
      <c r="K37" s="13">
        <v>1473153</v>
      </c>
      <c r="L37" s="16">
        <f t="shared" ref="L37:M40" si="9">B37+D37+F37+H37+J37</f>
        <v>985</v>
      </c>
      <c r="M37" s="16">
        <f t="shared" si="9"/>
        <v>21609180</v>
      </c>
    </row>
    <row r="38" spans="1:13" ht="15.75" x14ac:dyDescent="0.25">
      <c r="A38" s="10" t="s">
        <v>6</v>
      </c>
      <c r="B38" s="11">
        <v>679</v>
      </c>
      <c r="C38" s="11">
        <v>11335156</v>
      </c>
      <c r="D38" s="11">
        <v>173</v>
      </c>
      <c r="E38" s="11">
        <v>2902199</v>
      </c>
      <c r="F38" s="11">
        <v>131</v>
      </c>
      <c r="G38" s="11">
        <v>2190595</v>
      </c>
      <c r="H38" s="12">
        <v>35</v>
      </c>
      <c r="I38" s="12">
        <v>592365</v>
      </c>
      <c r="J38" s="12">
        <v>88</v>
      </c>
      <c r="K38" s="13">
        <v>1478433</v>
      </c>
      <c r="L38" s="16">
        <f t="shared" si="9"/>
        <v>1106</v>
      </c>
      <c r="M38" s="16">
        <f t="shared" si="9"/>
        <v>18498748</v>
      </c>
    </row>
    <row r="39" spans="1:13" ht="15.75" x14ac:dyDescent="0.25">
      <c r="A39" s="10" t="s">
        <v>7</v>
      </c>
      <c r="B39" s="11">
        <v>679</v>
      </c>
      <c r="C39" s="11">
        <v>11335155</v>
      </c>
      <c r="D39" s="11">
        <v>173</v>
      </c>
      <c r="E39" s="11">
        <v>2902199</v>
      </c>
      <c r="F39" s="11">
        <v>131</v>
      </c>
      <c r="G39" s="11">
        <v>2190595</v>
      </c>
      <c r="H39" s="12">
        <v>35</v>
      </c>
      <c r="I39" s="12">
        <v>592365</v>
      </c>
      <c r="J39" s="12">
        <v>88</v>
      </c>
      <c r="K39" s="13">
        <v>1478433</v>
      </c>
      <c r="L39" s="16">
        <f t="shared" si="9"/>
        <v>1106</v>
      </c>
      <c r="M39" s="16">
        <f t="shared" si="9"/>
        <v>18498747</v>
      </c>
    </row>
    <row r="40" spans="1:13" ht="15.75" x14ac:dyDescent="0.25">
      <c r="A40" s="10" t="s">
        <v>8</v>
      </c>
      <c r="B40" s="11">
        <v>677</v>
      </c>
      <c r="C40" s="11">
        <v>11335154</v>
      </c>
      <c r="D40" s="11">
        <v>174</v>
      </c>
      <c r="E40" s="11">
        <v>2902197</v>
      </c>
      <c r="F40" s="11">
        <v>132</v>
      </c>
      <c r="G40" s="11">
        <v>2190596</v>
      </c>
      <c r="H40" s="12">
        <v>36</v>
      </c>
      <c r="I40" s="12">
        <v>592364</v>
      </c>
      <c r="J40" s="12">
        <v>89</v>
      </c>
      <c r="K40" s="13">
        <v>1478432</v>
      </c>
      <c r="L40" s="16">
        <f t="shared" si="9"/>
        <v>1108</v>
      </c>
      <c r="M40" s="16">
        <f t="shared" si="9"/>
        <v>18498743</v>
      </c>
    </row>
    <row r="41" spans="1:13" ht="15.75" x14ac:dyDescent="0.25">
      <c r="A41" s="18" t="s">
        <v>20</v>
      </c>
      <c r="B41" s="14">
        <f>SUM(B42:B45)</f>
        <v>40</v>
      </c>
      <c r="C41" s="14">
        <f t="shared" ref="C41:K41" si="10">SUM(C42:C45)</f>
        <v>2187759</v>
      </c>
      <c r="D41" s="14">
        <f t="shared" si="10"/>
        <v>12</v>
      </c>
      <c r="E41" s="14">
        <f t="shared" si="10"/>
        <v>722264</v>
      </c>
      <c r="F41" s="14">
        <f t="shared" si="10"/>
        <v>11</v>
      </c>
      <c r="G41" s="14">
        <f t="shared" si="10"/>
        <v>655649</v>
      </c>
      <c r="H41" s="14">
        <f t="shared" si="10"/>
        <v>6</v>
      </c>
      <c r="I41" s="14">
        <f t="shared" si="10"/>
        <v>268221</v>
      </c>
      <c r="J41" s="14">
        <f t="shared" si="10"/>
        <v>13</v>
      </c>
      <c r="K41" s="14">
        <f t="shared" si="10"/>
        <v>702482</v>
      </c>
      <c r="L41" s="17">
        <f>B41+D41+F41+H41+J41</f>
        <v>82</v>
      </c>
      <c r="M41" s="17">
        <f>C41+E41+G41+I41+K41</f>
        <v>4536375</v>
      </c>
    </row>
    <row r="42" spans="1:13" ht="15.75" x14ac:dyDescent="0.25">
      <c r="A42" s="10" t="s">
        <v>5</v>
      </c>
      <c r="B42" s="11">
        <v>5</v>
      </c>
      <c r="C42" s="11">
        <v>395369</v>
      </c>
      <c r="D42" s="11">
        <v>1</v>
      </c>
      <c r="E42" s="11">
        <v>96417</v>
      </c>
      <c r="F42" s="11">
        <v>0</v>
      </c>
      <c r="G42" s="11">
        <v>0</v>
      </c>
      <c r="H42" s="12">
        <v>0</v>
      </c>
      <c r="I42" s="12">
        <v>0</v>
      </c>
      <c r="J42" s="12">
        <v>0</v>
      </c>
      <c r="K42" s="13">
        <v>0</v>
      </c>
      <c r="L42" s="16">
        <f t="shared" ref="L42:L43" si="11">B42+D42+F42+H42+J42</f>
        <v>6</v>
      </c>
      <c r="M42" s="16">
        <f t="shared" ref="M42:M45" si="12">C42+E42+G42+I42+K42</f>
        <v>491786</v>
      </c>
    </row>
    <row r="43" spans="1:13" ht="15.75" x14ac:dyDescent="0.25">
      <c r="A43" s="10" t="s">
        <v>6</v>
      </c>
      <c r="B43" s="11">
        <v>11</v>
      </c>
      <c r="C43" s="11">
        <v>597463</v>
      </c>
      <c r="D43" s="11">
        <v>4</v>
      </c>
      <c r="E43" s="11">
        <v>208616</v>
      </c>
      <c r="F43" s="11">
        <v>4</v>
      </c>
      <c r="G43" s="11">
        <v>218550</v>
      </c>
      <c r="H43" s="12">
        <v>2</v>
      </c>
      <c r="I43" s="12">
        <v>89407</v>
      </c>
      <c r="J43" s="12">
        <v>4</v>
      </c>
      <c r="K43" s="13">
        <v>234161</v>
      </c>
      <c r="L43" s="16">
        <f t="shared" si="11"/>
        <v>25</v>
      </c>
      <c r="M43" s="16">
        <f t="shared" si="12"/>
        <v>1348197</v>
      </c>
    </row>
    <row r="44" spans="1:13" ht="15.75" x14ac:dyDescent="0.25">
      <c r="A44" s="10" t="s">
        <v>7</v>
      </c>
      <c r="B44" s="11">
        <v>11</v>
      </c>
      <c r="C44" s="11">
        <v>597463</v>
      </c>
      <c r="D44" s="11">
        <v>4</v>
      </c>
      <c r="E44" s="11">
        <v>208616</v>
      </c>
      <c r="F44" s="11">
        <v>4</v>
      </c>
      <c r="G44" s="11">
        <v>218550</v>
      </c>
      <c r="H44" s="12">
        <v>2</v>
      </c>
      <c r="I44" s="12">
        <v>89407</v>
      </c>
      <c r="J44" s="12">
        <v>4</v>
      </c>
      <c r="K44" s="13">
        <v>234161</v>
      </c>
      <c r="L44" s="16">
        <f t="shared" ref="L44:L45" si="13">B44+D44+F44+H44+J44</f>
        <v>25</v>
      </c>
      <c r="M44" s="16">
        <f t="shared" si="12"/>
        <v>1348197</v>
      </c>
    </row>
    <row r="45" spans="1:13" ht="15.75" x14ac:dyDescent="0.25">
      <c r="A45" s="10" t="s">
        <v>8</v>
      </c>
      <c r="B45" s="11">
        <v>13</v>
      </c>
      <c r="C45" s="11">
        <v>597464</v>
      </c>
      <c r="D45" s="11">
        <v>3</v>
      </c>
      <c r="E45" s="11">
        <v>208615</v>
      </c>
      <c r="F45" s="11">
        <v>3</v>
      </c>
      <c r="G45" s="11">
        <v>218549</v>
      </c>
      <c r="H45" s="12">
        <v>2</v>
      </c>
      <c r="I45" s="12">
        <v>89407</v>
      </c>
      <c r="J45" s="12">
        <v>5</v>
      </c>
      <c r="K45" s="13">
        <v>234160</v>
      </c>
      <c r="L45" s="16">
        <f t="shared" si="13"/>
        <v>26</v>
      </c>
      <c r="M45" s="16">
        <f t="shared" si="12"/>
        <v>1348195</v>
      </c>
    </row>
  </sheetData>
  <mergeCells count="34">
    <mergeCell ref="K1:M1"/>
    <mergeCell ref="A2:M2"/>
    <mergeCell ref="A3:M3"/>
    <mergeCell ref="A4:A5"/>
    <mergeCell ref="B4:C4"/>
    <mergeCell ref="D4:E4"/>
    <mergeCell ref="F4:G4"/>
    <mergeCell ref="H4:I4"/>
    <mergeCell ref="J4:K4"/>
    <mergeCell ref="L4:M4"/>
    <mergeCell ref="A11:M11"/>
    <mergeCell ref="A12:A13"/>
    <mergeCell ref="B12:C12"/>
    <mergeCell ref="D12:E12"/>
    <mergeCell ref="F12:G12"/>
    <mergeCell ref="H12:I12"/>
    <mergeCell ref="J12:K12"/>
    <mergeCell ref="L12:M12"/>
    <mergeCell ref="A24:M24"/>
    <mergeCell ref="A25:A26"/>
    <mergeCell ref="B25:C25"/>
    <mergeCell ref="D25:E25"/>
    <mergeCell ref="F25:G25"/>
    <mergeCell ref="H25:I25"/>
    <mergeCell ref="J25:K25"/>
    <mergeCell ref="L25:M25"/>
    <mergeCell ref="A33:M33"/>
    <mergeCell ref="A34:A35"/>
    <mergeCell ref="B34:C34"/>
    <mergeCell ref="D34:E34"/>
    <mergeCell ref="F34:G34"/>
    <mergeCell ref="H34:I34"/>
    <mergeCell ref="J34:K34"/>
    <mergeCell ref="L34:M34"/>
  </mergeCells>
  <pageMargins left="0.7" right="0.7" top="0.75" bottom="0.75" header="0.3" footer="0.3"/>
  <pageSetup paperSize="9" scale="73" orientation="landscape" r:id="rId1"/>
  <rowBreaks count="1" manualBreakCount="1">
    <brk id="32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view="pageBreakPreview" topLeftCell="A7" zoomScaleNormal="100" workbookViewId="0">
      <selection activeCell="F1" sqref="F1:H1"/>
    </sheetView>
  </sheetViews>
  <sheetFormatPr defaultRowHeight="12.75" x14ac:dyDescent="0.2"/>
  <cols>
    <col min="1" max="1" width="34.7109375" style="2" customWidth="1"/>
    <col min="2" max="2" width="16.140625" style="2" customWidth="1"/>
    <col min="3" max="3" width="11.85546875" style="2" customWidth="1"/>
    <col min="4" max="4" width="18.7109375" style="2" customWidth="1"/>
    <col min="5" max="5" width="7.85546875" style="2" customWidth="1"/>
    <col min="6" max="6" width="17.42578125" style="2" customWidth="1"/>
    <col min="7" max="7" width="12.7109375" style="2" customWidth="1"/>
    <col min="8" max="8" width="20.28515625" style="2" customWidth="1"/>
    <col min="9" max="257" width="9.140625" style="2"/>
    <col min="258" max="258" width="53.42578125" style="2" customWidth="1"/>
    <col min="259" max="259" width="9.42578125" style="2" customWidth="1"/>
    <col min="260" max="260" width="16.85546875" style="2" customWidth="1"/>
    <col min="261" max="261" width="7.85546875" style="2" customWidth="1"/>
    <col min="262" max="262" width="17.42578125" style="2" customWidth="1"/>
    <col min="263" max="263" width="8.5703125" style="2" customWidth="1"/>
    <col min="264" max="264" width="18.28515625" style="2" customWidth="1"/>
    <col min="265" max="513" width="9.140625" style="2"/>
    <col min="514" max="514" width="53.42578125" style="2" customWidth="1"/>
    <col min="515" max="515" width="9.42578125" style="2" customWidth="1"/>
    <col min="516" max="516" width="16.85546875" style="2" customWidth="1"/>
    <col min="517" max="517" width="7.85546875" style="2" customWidth="1"/>
    <col min="518" max="518" width="17.42578125" style="2" customWidth="1"/>
    <col min="519" max="519" width="8.5703125" style="2" customWidth="1"/>
    <col min="520" max="520" width="18.28515625" style="2" customWidth="1"/>
    <col min="521" max="769" width="9.140625" style="2"/>
    <col min="770" max="770" width="53.42578125" style="2" customWidth="1"/>
    <col min="771" max="771" width="9.42578125" style="2" customWidth="1"/>
    <col min="772" max="772" width="16.85546875" style="2" customWidth="1"/>
    <col min="773" max="773" width="7.85546875" style="2" customWidth="1"/>
    <col min="774" max="774" width="17.42578125" style="2" customWidth="1"/>
    <col min="775" max="775" width="8.5703125" style="2" customWidth="1"/>
    <col min="776" max="776" width="18.28515625" style="2" customWidth="1"/>
    <col min="777" max="1025" width="9.140625" style="2"/>
    <col min="1026" max="1026" width="53.42578125" style="2" customWidth="1"/>
    <col min="1027" max="1027" width="9.42578125" style="2" customWidth="1"/>
    <col min="1028" max="1028" width="16.85546875" style="2" customWidth="1"/>
    <col min="1029" max="1029" width="7.85546875" style="2" customWidth="1"/>
    <col min="1030" max="1030" width="17.42578125" style="2" customWidth="1"/>
    <col min="1031" max="1031" width="8.5703125" style="2" customWidth="1"/>
    <col min="1032" max="1032" width="18.28515625" style="2" customWidth="1"/>
    <col min="1033" max="1281" width="9.140625" style="2"/>
    <col min="1282" max="1282" width="53.42578125" style="2" customWidth="1"/>
    <col min="1283" max="1283" width="9.42578125" style="2" customWidth="1"/>
    <col min="1284" max="1284" width="16.85546875" style="2" customWidth="1"/>
    <col min="1285" max="1285" width="7.85546875" style="2" customWidth="1"/>
    <col min="1286" max="1286" width="17.42578125" style="2" customWidth="1"/>
    <col min="1287" max="1287" width="8.5703125" style="2" customWidth="1"/>
    <col min="1288" max="1288" width="18.28515625" style="2" customWidth="1"/>
    <col min="1289" max="1537" width="9.140625" style="2"/>
    <col min="1538" max="1538" width="53.42578125" style="2" customWidth="1"/>
    <col min="1539" max="1539" width="9.42578125" style="2" customWidth="1"/>
    <col min="1540" max="1540" width="16.85546875" style="2" customWidth="1"/>
    <col min="1541" max="1541" width="7.85546875" style="2" customWidth="1"/>
    <col min="1542" max="1542" width="17.42578125" style="2" customWidth="1"/>
    <col min="1543" max="1543" width="8.5703125" style="2" customWidth="1"/>
    <col min="1544" max="1544" width="18.28515625" style="2" customWidth="1"/>
    <col min="1545" max="1793" width="9.140625" style="2"/>
    <col min="1794" max="1794" width="53.42578125" style="2" customWidth="1"/>
    <col min="1795" max="1795" width="9.42578125" style="2" customWidth="1"/>
    <col min="1796" max="1796" width="16.85546875" style="2" customWidth="1"/>
    <col min="1797" max="1797" width="7.85546875" style="2" customWidth="1"/>
    <col min="1798" max="1798" width="17.42578125" style="2" customWidth="1"/>
    <col min="1799" max="1799" width="8.5703125" style="2" customWidth="1"/>
    <col min="1800" max="1800" width="18.28515625" style="2" customWidth="1"/>
    <col min="1801" max="2049" width="9.140625" style="2"/>
    <col min="2050" max="2050" width="53.42578125" style="2" customWidth="1"/>
    <col min="2051" max="2051" width="9.42578125" style="2" customWidth="1"/>
    <col min="2052" max="2052" width="16.85546875" style="2" customWidth="1"/>
    <col min="2053" max="2053" width="7.85546875" style="2" customWidth="1"/>
    <col min="2054" max="2054" width="17.42578125" style="2" customWidth="1"/>
    <col min="2055" max="2055" width="8.5703125" style="2" customWidth="1"/>
    <col min="2056" max="2056" width="18.28515625" style="2" customWidth="1"/>
    <col min="2057" max="2305" width="9.140625" style="2"/>
    <col min="2306" max="2306" width="53.42578125" style="2" customWidth="1"/>
    <col min="2307" max="2307" width="9.42578125" style="2" customWidth="1"/>
    <col min="2308" max="2308" width="16.85546875" style="2" customWidth="1"/>
    <col min="2309" max="2309" width="7.85546875" style="2" customWidth="1"/>
    <col min="2310" max="2310" width="17.42578125" style="2" customWidth="1"/>
    <col min="2311" max="2311" width="8.5703125" style="2" customWidth="1"/>
    <col min="2312" max="2312" width="18.28515625" style="2" customWidth="1"/>
    <col min="2313" max="2561" width="9.140625" style="2"/>
    <col min="2562" max="2562" width="53.42578125" style="2" customWidth="1"/>
    <col min="2563" max="2563" width="9.42578125" style="2" customWidth="1"/>
    <col min="2564" max="2564" width="16.85546875" style="2" customWidth="1"/>
    <col min="2565" max="2565" width="7.85546875" style="2" customWidth="1"/>
    <col min="2566" max="2566" width="17.42578125" style="2" customWidth="1"/>
    <col min="2567" max="2567" width="8.5703125" style="2" customWidth="1"/>
    <col min="2568" max="2568" width="18.28515625" style="2" customWidth="1"/>
    <col min="2569" max="2817" width="9.140625" style="2"/>
    <col min="2818" max="2818" width="53.42578125" style="2" customWidth="1"/>
    <col min="2819" max="2819" width="9.42578125" style="2" customWidth="1"/>
    <col min="2820" max="2820" width="16.85546875" style="2" customWidth="1"/>
    <col min="2821" max="2821" width="7.85546875" style="2" customWidth="1"/>
    <col min="2822" max="2822" width="17.42578125" style="2" customWidth="1"/>
    <col min="2823" max="2823" width="8.5703125" style="2" customWidth="1"/>
    <col min="2824" max="2824" width="18.28515625" style="2" customWidth="1"/>
    <col min="2825" max="3073" width="9.140625" style="2"/>
    <col min="3074" max="3074" width="53.42578125" style="2" customWidth="1"/>
    <col min="3075" max="3075" width="9.42578125" style="2" customWidth="1"/>
    <col min="3076" max="3076" width="16.85546875" style="2" customWidth="1"/>
    <col min="3077" max="3077" width="7.85546875" style="2" customWidth="1"/>
    <col min="3078" max="3078" width="17.42578125" style="2" customWidth="1"/>
    <col min="3079" max="3079" width="8.5703125" style="2" customWidth="1"/>
    <col min="3080" max="3080" width="18.28515625" style="2" customWidth="1"/>
    <col min="3081" max="3329" width="9.140625" style="2"/>
    <col min="3330" max="3330" width="53.42578125" style="2" customWidth="1"/>
    <col min="3331" max="3331" width="9.42578125" style="2" customWidth="1"/>
    <col min="3332" max="3332" width="16.85546875" style="2" customWidth="1"/>
    <col min="3333" max="3333" width="7.85546875" style="2" customWidth="1"/>
    <col min="3334" max="3334" width="17.42578125" style="2" customWidth="1"/>
    <col min="3335" max="3335" width="8.5703125" style="2" customWidth="1"/>
    <col min="3336" max="3336" width="18.28515625" style="2" customWidth="1"/>
    <col min="3337" max="3585" width="9.140625" style="2"/>
    <col min="3586" max="3586" width="53.42578125" style="2" customWidth="1"/>
    <col min="3587" max="3587" width="9.42578125" style="2" customWidth="1"/>
    <col min="3588" max="3588" width="16.85546875" style="2" customWidth="1"/>
    <col min="3589" max="3589" width="7.85546875" style="2" customWidth="1"/>
    <col min="3590" max="3590" width="17.42578125" style="2" customWidth="1"/>
    <col min="3591" max="3591" width="8.5703125" style="2" customWidth="1"/>
    <col min="3592" max="3592" width="18.28515625" style="2" customWidth="1"/>
    <col min="3593" max="3841" width="9.140625" style="2"/>
    <col min="3842" max="3842" width="53.42578125" style="2" customWidth="1"/>
    <col min="3843" max="3843" width="9.42578125" style="2" customWidth="1"/>
    <col min="3844" max="3844" width="16.85546875" style="2" customWidth="1"/>
    <col min="3845" max="3845" width="7.85546875" style="2" customWidth="1"/>
    <col min="3846" max="3846" width="17.42578125" style="2" customWidth="1"/>
    <col min="3847" max="3847" width="8.5703125" style="2" customWidth="1"/>
    <col min="3848" max="3848" width="18.28515625" style="2" customWidth="1"/>
    <col min="3849" max="4097" width="9.140625" style="2"/>
    <col min="4098" max="4098" width="53.42578125" style="2" customWidth="1"/>
    <col min="4099" max="4099" width="9.42578125" style="2" customWidth="1"/>
    <col min="4100" max="4100" width="16.85546875" style="2" customWidth="1"/>
    <col min="4101" max="4101" width="7.85546875" style="2" customWidth="1"/>
    <col min="4102" max="4102" width="17.42578125" style="2" customWidth="1"/>
    <col min="4103" max="4103" width="8.5703125" style="2" customWidth="1"/>
    <col min="4104" max="4104" width="18.28515625" style="2" customWidth="1"/>
    <col min="4105" max="4353" width="9.140625" style="2"/>
    <col min="4354" max="4354" width="53.42578125" style="2" customWidth="1"/>
    <col min="4355" max="4355" width="9.42578125" style="2" customWidth="1"/>
    <col min="4356" max="4356" width="16.85546875" style="2" customWidth="1"/>
    <col min="4357" max="4357" width="7.85546875" style="2" customWidth="1"/>
    <col min="4358" max="4358" width="17.42578125" style="2" customWidth="1"/>
    <col min="4359" max="4359" width="8.5703125" style="2" customWidth="1"/>
    <col min="4360" max="4360" width="18.28515625" style="2" customWidth="1"/>
    <col min="4361" max="4609" width="9.140625" style="2"/>
    <col min="4610" max="4610" width="53.42578125" style="2" customWidth="1"/>
    <col min="4611" max="4611" width="9.42578125" style="2" customWidth="1"/>
    <col min="4612" max="4612" width="16.85546875" style="2" customWidth="1"/>
    <col min="4613" max="4613" width="7.85546875" style="2" customWidth="1"/>
    <col min="4614" max="4614" width="17.42578125" style="2" customWidth="1"/>
    <col min="4615" max="4615" width="8.5703125" style="2" customWidth="1"/>
    <col min="4616" max="4616" width="18.28515625" style="2" customWidth="1"/>
    <col min="4617" max="4865" width="9.140625" style="2"/>
    <col min="4866" max="4866" width="53.42578125" style="2" customWidth="1"/>
    <col min="4867" max="4867" width="9.42578125" style="2" customWidth="1"/>
    <col min="4868" max="4868" width="16.85546875" style="2" customWidth="1"/>
    <col min="4869" max="4869" width="7.85546875" style="2" customWidth="1"/>
    <col min="4870" max="4870" width="17.42578125" style="2" customWidth="1"/>
    <col min="4871" max="4871" width="8.5703125" style="2" customWidth="1"/>
    <col min="4872" max="4872" width="18.28515625" style="2" customWidth="1"/>
    <col min="4873" max="5121" width="9.140625" style="2"/>
    <col min="5122" max="5122" width="53.42578125" style="2" customWidth="1"/>
    <col min="5123" max="5123" width="9.42578125" style="2" customWidth="1"/>
    <col min="5124" max="5124" width="16.85546875" style="2" customWidth="1"/>
    <col min="5125" max="5125" width="7.85546875" style="2" customWidth="1"/>
    <col min="5126" max="5126" width="17.42578125" style="2" customWidth="1"/>
    <col min="5127" max="5127" width="8.5703125" style="2" customWidth="1"/>
    <col min="5128" max="5128" width="18.28515625" style="2" customWidth="1"/>
    <col min="5129" max="5377" width="9.140625" style="2"/>
    <col min="5378" max="5378" width="53.42578125" style="2" customWidth="1"/>
    <col min="5379" max="5379" width="9.42578125" style="2" customWidth="1"/>
    <col min="5380" max="5380" width="16.85546875" style="2" customWidth="1"/>
    <col min="5381" max="5381" width="7.85546875" style="2" customWidth="1"/>
    <col min="5382" max="5382" width="17.42578125" style="2" customWidth="1"/>
    <col min="5383" max="5383" width="8.5703125" style="2" customWidth="1"/>
    <col min="5384" max="5384" width="18.28515625" style="2" customWidth="1"/>
    <col min="5385" max="5633" width="9.140625" style="2"/>
    <col min="5634" max="5634" width="53.42578125" style="2" customWidth="1"/>
    <col min="5635" max="5635" width="9.42578125" style="2" customWidth="1"/>
    <col min="5636" max="5636" width="16.85546875" style="2" customWidth="1"/>
    <col min="5637" max="5637" width="7.85546875" style="2" customWidth="1"/>
    <col min="5638" max="5638" width="17.42578125" style="2" customWidth="1"/>
    <col min="5639" max="5639" width="8.5703125" style="2" customWidth="1"/>
    <col min="5640" max="5640" width="18.28515625" style="2" customWidth="1"/>
    <col min="5641" max="5889" width="9.140625" style="2"/>
    <col min="5890" max="5890" width="53.42578125" style="2" customWidth="1"/>
    <col min="5891" max="5891" width="9.42578125" style="2" customWidth="1"/>
    <col min="5892" max="5892" width="16.85546875" style="2" customWidth="1"/>
    <col min="5893" max="5893" width="7.85546875" style="2" customWidth="1"/>
    <col min="5894" max="5894" width="17.42578125" style="2" customWidth="1"/>
    <col min="5895" max="5895" width="8.5703125" style="2" customWidth="1"/>
    <col min="5896" max="5896" width="18.28515625" style="2" customWidth="1"/>
    <col min="5897" max="6145" width="9.140625" style="2"/>
    <col min="6146" max="6146" width="53.42578125" style="2" customWidth="1"/>
    <col min="6147" max="6147" width="9.42578125" style="2" customWidth="1"/>
    <col min="6148" max="6148" width="16.85546875" style="2" customWidth="1"/>
    <col min="6149" max="6149" width="7.85546875" style="2" customWidth="1"/>
    <col min="6150" max="6150" width="17.42578125" style="2" customWidth="1"/>
    <col min="6151" max="6151" width="8.5703125" style="2" customWidth="1"/>
    <col min="6152" max="6152" width="18.28515625" style="2" customWidth="1"/>
    <col min="6153" max="6401" width="9.140625" style="2"/>
    <col min="6402" max="6402" width="53.42578125" style="2" customWidth="1"/>
    <col min="6403" max="6403" width="9.42578125" style="2" customWidth="1"/>
    <col min="6404" max="6404" width="16.85546875" style="2" customWidth="1"/>
    <col min="6405" max="6405" width="7.85546875" style="2" customWidth="1"/>
    <col min="6406" max="6406" width="17.42578125" style="2" customWidth="1"/>
    <col min="6407" max="6407" width="8.5703125" style="2" customWidth="1"/>
    <col min="6408" max="6408" width="18.28515625" style="2" customWidth="1"/>
    <col min="6409" max="6657" width="9.140625" style="2"/>
    <col min="6658" max="6658" width="53.42578125" style="2" customWidth="1"/>
    <col min="6659" max="6659" width="9.42578125" style="2" customWidth="1"/>
    <col min="6660" max="6660" width="16.85546875" style="2" customWidth="1"/>
    <col min="6661" max="6661" width="7.85546875" style="2" customWidth="1"/>
    <col min="6662" max="6662" width="17.42578125" style="2" customWidth="1"/>
    <col min="6663" max="6663" width="8.5703125" style="2" customWidth="1"/>
    <col min="6664" max="6664" width="18.28515625" style="2" customWidth="1"/>
    <col min="6665" max="6913" width="9.140625" style="2"/>
    <col min="6914" max="6914" width="53.42578125" style="2" customWidth="1"/>
    <col min="6915" max="6915" width="9.42578125" style="2" customWidth="1"/>
    <col min="6916" max="6916" width="16.85546875" style="2" customWidth="1"/>
    <col min="6917" max="6917" width="7.85546875" style="2" customWidth="1"/>
    <col min="6918" max="6918" width="17.42578125" style="2" customWidth="1"/>
    <col min="6919" max="6919" width="8.5703125" style="2" customWidth="1"/>
    <col min="6920" max="6920" width="18.28515625" style="2" customWidth="1"/>
    <col min="6921" max="7169" width="9.140625" style="2"/>
    <col min="7170" max="7170" width="53.42578125" style="2" customWidth="1"/>
    <col min="7171" max="7171" width="9.42578125" style="2" customWidth="1"/>
    <col min="7172" max="7172" width="16.85546875" style="2" customWidth="1"/>
    <col min="7173" max="7173" width="7.85546875" style="2" customWidth="1"/>
    <col min="7174" max="7174" width="17.42578125" style="2" customWidth="1"/>
    <col min="7175" max="7175" width="8.5703125" style="2" customWidth="1"/>
    <col min="7176" max="7176" width="18.28515625" style="2" customWidth="1"/>
    <col min="7177" max="7425" width="9.140625" style="2"/>
    <col min="7426" max="7426" width="53.42578125" style="2" customWidth="1"/>
    <col min="7427" max="7427" width="9.42578125" style="2" customWidth="1"/>
    <col min="7428" max="7428" width="16.85546875" style="2" customWidth="1"/>
    <col min="7429" max="7429" width="7.85546875" style="2" customWidth="1"/>
    <col min="7430" max="7430" width="17.42578125" style="2" customWidth="1"/>
    <col min="7431" max="7431" width="8.5703125" style="2" customWidth="1"/>
    <col min="7432" max="7432" width="18.28515625" style="2" customWidth="1"/>
    <col min="7433" max="7681" width="9.140625" style="2"/>
    <col min="7682" max="7682" width="53.42578125" style="2" customWidth="1"/>
    <col min="7683" max="7683" width="9.42578125" style="2" customWidth="1"/>
    <col min="7684" max="7684" width="16.85546875" style="2" customWidth="1"/>
    <col min="7685" max="7685" width="7.85546875" style="2" customWidth="1"/>
    <col min="7686" max="7686" width="17.42578125" style="2" customWidth="1"/>
    <col min="7687" max="7687" width="8.5703125" style="2" customWidth="1"/>
    <col min="7688" max="7688" width="18.28515625" style="2" customWidth="1"/>
    <col min="7689" max="7937" width="9.140625" style="2"/>
    <col min="7938" max="7938" width="53.42578125" style="2" customWidth="1"/>
    <col min="7939" max="7939" width="9.42578125" style="2" customWidth="1"/>
    <col min="7940" max="7940" width="16.85546875" style="2" customWidth="1"/>
    <col min="7941" max="7941" width="7.85546875" style="2" customWidth="1"/>
    <col min="7942" max="7942" width="17.42578125" style="2" customWidth="1"/>
    <col min="7943" max="7943" width="8.5703125" style="2" customWidth="1"/>
    <col min="7944" max="7944" width="18.28515625" style="2" customWidth="1"/>
    <col min="7945" max="8193" width="9.140625" style="2"/>
    <col min="8194" max="8194" width="53.42578125" style="2" customWidth="1"/>
    <col min="8195" max="8195" width="9.42578125" style="2" customWidth="1"/>
    <col min="8196" max="8196" width="16.85546875" style="2" customWidth="1"/>
    <col min="8197" max="8197" width="7.85546875" style="2" customWidth="1"/>
    <col min="8198" max="8198" width="17.42578125" style="2" customWidth="1"/>
    <col min="8199" max="8199" width="8.5703125" style="2" customWidth="1"/>
    <col min="8200" max="8200" width="18.28515625" style="2" customWidth="1"/>
    <col min="8201" max="8449" width="9.140625" style="2"/>
    <col min="8450" max="8450" width="53.42578125" style="2" customWidth="1"/>
    <col min="8451" max="8451" width="9.42578125" style="2" customWidth="1"/>
    <col min="8452" max="8452" width="16.85546875" style="2" customWidth="1"/>
    <col min="8453" max="8453" width="7.85546875" style="2" customWidth="1"/>
    <col min="8454" max="8454" width="17.42578125" style="2" customWidth="1"/>
    <col min="8455" max="8455" width="8.5703125" style="2" customWidth="1"/>
    <col min="8456" max="8456" width="18.28515625" style="2" customWidth="1"/>
    <col min="8457" max="8705" width="9.140625" style="2"/>
    <col min="8706" max="8706" width="53.42578125" style="2" customWidth="1"/>
    <col min="8707" max="8707" width="9.42578125" style="2" customWidth="1"/>
    <col min="8708" max="8708" width="16.85546875" style="2" customWidth="1"/>
    <col min="8709" max="8709" width="7.85546875" style="2" customWidth="1"/>
    <col min="8710" max="8710" width="17.42578125" style="2" customWidth="1"/>
    <col min="8711" max="8711" width="8.5703125" style="2" customWidth="1"/>
    <col min="8712" max="8712" width="18.28515625" style="2" customWidth="1"/>
    <col min="8713" max="8961" width="9.140625" style="2"/>
    <col min="8962" max="8962" width="53.42578125" style="2" customWidth="1"/>
    <col min="8963" max="8963" width="9.42578125" style="2" customWidth="1"/>
    <col min="8964" max="8964" width="16.85546875" style="2" customWidth="1"/>
    <col min="8965" max="8965" width="7.85546875" style="2" customWidth="1"/>
    <col min="8966" max="8966" width="17.42578125" style="2" customWidth="1"/>
    <col min="8967" max="8967" width="8.5703125" style="2" customWidth="1"/>
    <col min="8968" max="8968" width="18.28515625" style="2" customWidth="1"/>
    <col min="8969" max="9217" width="9.140625" style="2"/>
    <col min="9218" max="9218" width="53.42578125" style="2" customWidth="1"/>
    <col min="9219" max="9219" width="9.42578125" style="2" customWidth="1"/>
    <col min="9220" max="9220" width="16.85546875" style="2" customWidth="1"/>
    <col min="9221" max="9221" width="7.85546875" style="2" customWidth="1"/>
    <col min="9222" max="9222" width="17.42578125" style="2" customWidth="1"/>
    <col min="9223" max="9223" width="8.5703125" style="2" customWidth="1"/>
    <col min="9224" max="9224" width="18.28515625" style="2" customWidth="1"/>
    <col min="9225" max="9473" width="9.140625" style="2"/>
    <col min="9474" max="9474" width="53.42578125" style="2" customWidth="1"/>
    <col min="9475" max="9475" width="9.42578125" style="2" customWidth="1"/>
    <col min="9476" max="9476" width="16.85546875" style="2" customWidth="1"/>
    <col min="9477" max="9477" width="7.85546875" style="2" customWidth="1"/>
    <col min="9478" max="9478" width="17.42578125" style="2" customWidth="1"/>
    <col min="9479" max="9479" width="8.5703125" style="2" customWidth="1"/>
    <col min="9480" max="9480" width="18.28515625" style="2" customWidth="1"/>
    <col min="9481" max="9729" width="9.140625" style="2"/>
    <col min="9730" max="9730" width="53.42578125" style="2" customWidth="1"/>
    <col min="9731" max="9731" width="9.42578125" style="2" customWidth="1"/>
    <col min="9732" max="9732" width="16.85546875" style="2" customWidth="1"/>
    <col min="9733" max="9733" width="7.85546875" style="2" customWidth="1"/>
    <col min="9734" max="9734" width="17.42578125" style="2" customWidth="1"/>
    <col min="9735" max="9735" width="8.5703125" style="2" customWidth="1"/>
    <col min="9736" max="9736" width="18.28515625" style="2" customWidth="1"/>
    <col min="9737" max="9985" width="9.140625" style="2"/>
    <col min="9986" max="9986" width="53.42578125" style="2" customWidth="1"/>
    <col min="9987" max="9987" width="9.42578125" style="2" customWidth="1"/>
    <col min="9988" max="9988" width="16.85546875" style="2" customWidth="1"/>
    <col min="9989" max="9989" width="7.85546875" style="2" customWidth="1"/>
    <col min="9990" max="9990" width="17.42578125" style="2" customWidth="1"/>
    <col min="9991" max="9991" width="8.5703125" style="2" customWidth="1"/>
    <col min="9992" max="9992" width="18.28515625" style="2" customWidth="1"/>
    <col min="9993" max="10241" width="9.140625" style="2"/>
    <col min="10242" max="10242" width="53.42578125" style="2" customWidth="1"/>
    <col min="10243" max="10243" width="9.42578125" style="2" customWidth="1"/>
    <col min="10244" max="10244" width="16.85546875" style="2" customWidth="1"/>
    <col min="10245" max="10245" width="7.85546875" style="2" customWidth="1"/>
    <col min="10246" max="10246" width="17.42578125" style="2" customWidth="1"/>
    <col min="10247" max="10247" width="8.5703125" style="2" customWidth="1"/>
    <col min="10248" max="10248" width="18.28515625" style="2" customWidth="1"/>
    <col min="10249" max="10497" width="9.140625" style="2"/>
    <col min="10498" max="10498" width="53.42578125" style="2" customWidth="1"/>
    <col min="10499" max="10499" width="9.42578125" style="2" customWidth="1"/>
    <col min="10500" max="10500" width="16.85546875" style="2" customWidth="1"/>
    <col min="10501" max="10501" width="7.85546875" style="2" customWidth="1"/>
    <col min="10502" max="10502" width="17.42578125" style="2" customWidth="1"/>
    <col min="10503" max="10503" width="8.5703125" style="2" customWidth="1"/>
    <col min="10504" max="10504" width="18.28515625" style="2" customWidth="1"/>
    <col min="10505" max="10753" width="9.140625" style="2"/>
    <col min="10754" max="10754" width="53.42578125" style="2" customWidth="1"/>
    <col min="10755" max="10755" width="9.42578125" style="2" customWidth="1"/>
    <col min="10756" max="10756" width="16.85546875" style="2" customWidth="1"/>
    <col min="10757" max="10757" width="7.85546875" style="2" customWidth="1"/>
    <col min="10758" max="10758" width="17.42578125" style="2" customWidth="1"/>
    <col min="10759" max="10759" width="8.5703125" style="2" customWidth="1"/>
    <col min="10760" max="10760" width="18.28515625" style="2" customWidth="1"/>
    <col min="10761" max="11009" width="9.140625" style="2"/>
    <col min="11010" max="11010" width="53.42578125" style="2" customWidth="1"/>
    <col min="11011" max="11011" width="9.42578125" style="2" customWidth="1"/>
    <col min="11012" max="11012" width="16.85546875" style="2" customWidth="1"/>
    <col min="11013" max="11013" width="7.85546875" style="2" customWidth="1"/>
    <col min="11014" max="11014" width="17.42578125" style="2" customWidth="1"/>
    <col min="11015" max="11015" width="8.5703125" style="2" customWidth="1"/>
    <col min="11016" max="11016" width="18.28515625" style="2" customWidth="1"/>
    <col min="11017" max="11265" width="9.140625" style="2"/>
    <col min="11266" max="11266" width="53.42578125" style="2" customWidth="1"/>
    <col min="11267" max="11267" width="9.42578125" style="2" customWidth="1"/>
    <col min="11268" max="11268" width="16.85546875" style="2" customWidth="1"/>
    <col min="11269" max="11269" width="7.85546875" style="2" customWidth="1"/>
    <col min="11270" max="11270" width="17.42578125" style="2" customWidth="1"/>
    <col min="11271" max="11271" width="8.5703125" style="2" customWidth="1"/>
    <col min="11272" max="11272" width="18.28515625" style="2" customWidth="1"/>
    <col min="11273" max="11521" width="9.140625" style="2"/>
    <col min="11522" max="11522" width="53.42578125" style="2" customWidth="1"/>
    <col min="11523" max="11523" width="9.42578125" style="2" customWidth="1"/>
    <col min="11524" max="11524" width="16.85546875" style="2" customWidth="1"/>
    <col min="11525" max="11525" width="7.85546875" style="2" customWidth="1"/>
    <col min="11526" max="11526" width="17.42578125" style="2" customWidth="1"/>
    <col min="11527" max="11527" width="8.5703125" style="2" customWidth="1"/>
    <col min="11528" max="11528" width="18.28515625" style="2" customWidth="1"/>
    <col min="11529" max="11777" width="9.140625" style="2"/>
    <col min="11778" max="11778" width="53.42578125" style="2" customWidth="1"/>
    <col min="11779" max="11779" width="9.42578125" style="2" customWidth="1"/>
    <col min="11780" max="11780" width="16.85546875" style="2" customWidth="1"/>
    <col min="11781" max="11781" width="7.85546875" style="2" customWidth="1"/>
    <col min="11782" max="11782" width="17.42578125" style="2" customWidth="1"/>
    <col min="11783" max="11783" width="8.5703125" style="2" customWidth="1"/>
    <col min="11784" max="11784" width="18.28515625" style="2" customWidth="1"/>
    <col min="11785" max="12033" width="9.140625" style="2"/>
    <col min="12034" max="12034" width="53.42578125" style="2" customWidth="1"/>
    <col min="12035" max="12035" width="9.42578125" style="2" customWidth="1"/>
    <col min="12036" max="12036" width="16.85546875" style="2" customWidth="1"/>
    <col min="12037" max="12037" width="7.85546875" style="2" customWidth="1"/>
    <col min="12038" max="12038" width="17.42578125" style="2" customWidth="1"/>
    <col min="12039" max="12039" width="8.5703125" style="2" customWidth="1"/>
    <col min="12040" max="12040" width="18.28515625" style="2" customWidth="1"/>
    <col min="12041" max="12289" width="9.140625" style="2"/>
    <col min="12290" max="12290" width="53.42578125" style="2" customWidth="1"/>
    <col min="12291" max="12291" width="9.42578125" style="2" customWidth="1"/>
    <col min="12292" max="12292" width="16.85546875" style="2" customWidth="1"/>
    <col min="12293" max="12293" width="7.85546875" style="2" customWidth="1"/>
    <col min="12294" max="12294" width="17.42578125" style="2" customWidth="1"/>
    <col min="12295" max="12295" width="8.5703125" style="2" customWidth="1"/>
    <col min="12296" max="12296" width="18.28515625" style="2" customWidth="1"/>
    <col min="12297" max="12545" width="9.140625" style="2"/>
    <col min="12546" max="12546" width="53.42578125" style="2" customWidth="1"/>
    <col min="12547" max="12547" width="9.42578125" style="2" customWidth="1"/>
    <col min="12548" max="12548" width="16.85546875" style="2" customWidth="1"/>
    <col min="12549" max="12549" width="7.85546875" style="2" customWidth="1"/>
    <col min="12550" max="12550" width="17.42578125" style="2" customWidth="1"/>
    <col min="12551" max="12551" width="8.5703125" style="2" customWidth="1"/>
    <col min="12552" max="12552" width="18.28515625" style="2" customWidth="1"/>
    <col min="12553" max="12801" width="9.140625" style="2"/>
    <col min="12802" max="12802" width="53.42578125" style="2" customWidth="1"/>
    <col min="12803" max="12803" width="9.42578125" style="2" customWidth="1"/>
    <col min="12804" max="12804" width="16.85546875" style="2" customWidth="1"/>
    <col min="12805" max="12805" width="7.85546875" style="2" customWidth="1"/>
    <col min="12806" max="12806" width="17.42578125" style="2" customWidth="1"/>
    <col min="12807" max="12807" width="8.5703125" style="2" customWidth="1"/>
    <col min="12808" max="12808" width="18.28515625" style="2" customWidth="1"/>
    <col min="12809" max="13057" width="9.140625" style="2"/>
    <col min="13058" max="13058" width="53.42578125" style="2" customWidth="1"/>
    <col min="13059" max="13059" width="9.42578125" style="2" customWidth="1"/>
    <col min="13060" max="13060" width="16.85546875" style="2" customWidth="1"/>
    <col min="13061" max="13061" width="7.85546875" style="2" customWidth="1"/>
    <col min="13062" max="13062" width="17.42578125" style="2" customWidth="1"/>
    <col min="13063" max="13063" width="8.5703125" style="2" customWidth="1"/>
    <col min="13064" max="13064" width="18.28515625" style="2" customWidth="1"/>
    <col min="13065" max="13313" width="9.140625" style="2"/>
    <col min="13314" max="13314" width="53.42578125" style="2" customWidth="1"/>
    <col min="13315" max="13315" width="9.42578125" style="2" customWidth="1"/>
    <col min="13316" max="13316" width="16.85546875" style="2" customWidth="1"/>
    <col min="13317" max="13317" width="7.85546875" style="2" customWidth="1"/>
    <col min="13318" max="13318" width="17.42578125" style="2" customWidth="1"/>
    <col min="13319" max="13319" width="8.5703125" style="2" customWidth="1"/>
    <col min="13320" max="13320" width="18.28515625" style="2" customWidth="1"/>
    <col min="13321" max="13569" width="9.140625" style="2"/>
    <col min="13570" max="13570" width="53.42578125" style="2" customWidth="1"/>
    <col min="13571" max="13571" width="9.42578125" style="2" customWidth="1"/>
    <col min="13572" max="13572" width="16.85546875" style="2" customWidth="1"/>
    <col min="13573" max="13573" width="7.85546875" style="2" customWidth="1"/>
    <col min="13574" max="13574" width="17.42578125" style="2" customWidth="1"/>
    <col min="13575" max="13575" width="8.5703125" style="2" customWidth="1"/>
    <col min="13576" max="13576" width="18.28515625" style="2" customWidth="1"/>
    <col min="13577" max="13825" width="9.140625" style="2"/>
    <col min="13826" max="13826" width="53.42578125" style="2" customWidth="1"/>
    <col min="13827" max="13827" width="9.42578125" style="2" customWidth="1"/>
    <col min="13828" max="13828" width="16.85546875" style="2" customWidth="1"/>
    <col min="13829" max="13829" width="7.85546875" style="2" customWidth="1"/>
    <col min="13830" max="13830" width="17.42578125" style="2" customWidth="1"/>
    <col min="13831" max="13831" width="8.5703125" style="2" customWidth="1"/>
    <col min="13832" max="13832" width="18.28515625" style="2" customWidth="1"/>
    <col min="13833" max="14081" width="9.140625" style="2"/>
    <col min="14082" max="14082" width="53.42578125" style="2" customWidth="1"/>
    <col min="14083" max="14083" width="9.42578125" style="2" customWidth="1"/>
    <col min="14084" max="14084" width="16.85546875" style="2" customWidth="1"/>
    <col min="14085" max="14085" width="7.85546875" style="2" customWidth="1"/>
    <col min="14086" max="14086" width="17.42578125" style="2" customWidth="1"/>
    <col min="14087" max="14087" width="8.5703125" style="2" customWidth="1"/>
    <col min="14088" max="14088" width="18.28515625" style="2" customWidth="1"/>
    <col min="14089" max="14337" width="9.140625" style="2"/>
    <col min="14338" max="14338" width="53.42578125" style="2" customWidth="1"/>
    <col min="14339" max="14339" width="9.42578125" style="2" customWidth="1"/>
    <col min="14340" max="14340" width="16.85546875" style="2" customWidth="1"/>
    <col min="14341" max="14341" width="7.85546875" style="2" customWidth="1"/>
    <col min="14342" max="14342" width="17.42578125" style="2" customWidth="1"/>
    <col min="14343" max="14343" width="8.5703125" style="2" customWidth="1"/>
    <col min="14344" max="14344" width="18.28515625" style="2" customWidth="1"/>
    <col min="14345" max="14593" width="9.140625" style="2"/>
    <col min="14594" max="14594" width="53.42578125" style="2" customWidth="1"/>
    <col min="14595" max="14595" width="9.42578125" style="2" customWidth="1"/>
    <col min="14596" max="14596" width="16.85546875" style="2" customWidth="1"/>
    <col min="14597" max="14597" width="7.85546875" style="2" customWidth="1"/>
    <col min="14598" max="14598" width="17.42578125" style="2" customWidth="1"/>
    <col min="14599" max="14599" width="8.5703125" style="2" customWidth="1"/>
    <col min="14600" max="14600" width="18.28515625" style="2" customWidth="1"/>
    <col min="14601" max="14849" width="9.140625" style="2"/>
    <col min="14850" max="14850" width="53.42578125" style="2" customWidth="1"/>
    <col min="14851" max="14851" width="9.42578125" style="2" customWidth="1"/>
    <col min="14852" max="14852" width="16.85546875" style="2" customWidth="1"/>
    <col min="14853" max="14853" width="7.85546875" style="2" customWidth="1"/>
    <col min="14854" max="14854" width="17.42578125" style="2" customWidth="1"/>
    <col min="14855" max="14855" width="8.5703125" style="2" customWidth="1"/>
    <col min="14856" max="14856" width="18.28515625" style="2" customWidth="1"/>
    <col min="14857" max="15105" width="9.140625" style="2"/>
    <col min="15106" max="15106" width="53.42578125" style="2" customWidth="1"/>
    <col min="15107" max="15107" width="9.42578125" style="2" customWidth="1"/>
    <col min="15108" max="15108" width="16.85546875" style="2" customWidth="1"/>
    <col min="15109" max="15109" width="7.85546875" style="2" customWidth="1"/>
    <col min="15110" max="15110" width="17.42578125" style="2" customWidth="1"/>
    <col min="15111" max="15111" width="8.5703125" style="2" customWidth="1"/>
    <col min="15112" max="15112" width="18.28515625" style="2" customWidth="1"/>
    <col min="15113" max="15361" width="9.140625" style="2"/>
    <col min="15362" max="15362" width="53.42578125" style="2" customWidth="1"/>
    <col min="15363" max="15363" width="9.42578125" style="2" customWidth="1"/>
    <col min="15364" max="15364" width="16.85546875" style="2" customWidth="1"/>
    <col min="15365" max="15365" width="7.85546875" style="2" customWidth="1"/>
    <col min="15366" max="15366" width="17.42578125" style="2" customWidth="1"/>
    <col min="15367" max="15367" width="8.5703125" style="2" customWidth="1"/>
    <col min="15368" max="15368" width="18.28515625" style="2" customWidth="1"/>
    <col min="15369" max="15617" width="9.140625" style="2"/>
    <col min="15618" max="15618" width="53.42578125" style="2" customWidth="1"/>
    <col min="15619" max="15619" width="9.42578125" style="2" customWidth="1"/>
    <col min="15620" max="15620" width="16.85546875" style="2" customWidth="1"/>
    <col min="15621" max="15621" width="7.85546875" style="2" customWidth="1"/>
    <col min="15622" max="15622" width="17.42578125" style="2" customWidth="1"/>
    <col min="15623" max="15623" width="8.5703125" style="2" customWidth="1"/>
    <col min="15624" max="15624" width="18.28515625" style="2" customWidth="1"/>
    <col min="15625" max="15873" width="9.140625" style="2"/>
    <col min="15874" max="15874" width="53.42578125" style="2" customWidth="1"/>
    <col min="15875" max="15875" width="9.42578125" style="2" customWidth="1"/>
    <col min="15876" max="15876" width="16.85546875" style="2" customWidth="1"/>
    <col min="15877" max="15877" width="7.85546875" style="2" customWidth="1"/>
    <col min="15878" max="15878" width="17.42578125" style="2" customWidth="1"/>
    <col min="15879" max="15879" width="8.5703125" style="2" customWidth="1"/>
    <col min="15880" max="15880" width="18.28515625" style="2" customWidth="1"/>
    <col min="15881" max="16129" width="9.140625" style="2"/>
    <col min="16130" max="16130" width="53.42578125" style="2" customWidth="1"/>
    <col min="16131" max="16131" width="9.42578125" style="2" customWidth="1"/>
    <col min="16132" max="16132" width="16.85546875" style="2" customWidth="1"/>
    <col min="16133" max="16133" width="7.85546875" style="2" customWidth="1"/>
    <col min="16134" max="16134" width="17.42578125" style="2" customWidth="1"/>
    <col min="16135" max="16135" width="8.5703125" style="2" customWidth="1"/>
    <col min="16136" max="16136" width="18.28515625" style="2" customWidth="1"/>
    <col min="16137" max="16384" width="9.140625" style="2"/>
  </cols>
  <sheetData>
    <row r="1" spans="1:9" ht="35.25" customHeight="1" x14ac:dyDescent="0.2">
      <c r="A1" s="1"/>
      <c r="B1" s="1"/>
      <c r="C1" s="1"/>
      <c r="D1" s="1"/>
      <c r="E1" s="1"/>
      <c r="F1" s="259" t="s">
        <v>238</v>
      </c>
      <c r="G1" s="259"/>
      <c r="H1" s="259"/>
    </row>
    <row r="2" spans="1:9" ht="55.5" customHeight="1" x14ac:dyDescent="0.2">
      <c r="A2" s="245" t="s">
        <v>56</v>
      </c>
      <c r="B2" s="245"/>
      <c r="C2" s="245"/>
      <c r="D2" s="245"/>
      <c r="E2" s="245"/>
      <c r="F2" s="245"/>
      <c r="G2" s="245"/>
      <c r="H2" s="245"/>
      <c r="I2" s="37"/>
    </row>
    <row r="3" spans="1:9" s="50" customFormat="1" ht="41.25" customHeight="1" x14ac:dyDescent="0.2">
      <c r="A3" s="262" t="s">
        <v>31</v>
      </c>
      <c r="B3" s="263" t="s">
        <v>2</v>
      </c>
      <c r="C3" s="262" t="s">
        <v>32</v>
      </c>
      <c r="D3" s="262"/>
      <c r="E3" s="262" t="s">
        <v>58</v>
      </c>
      <c r="F3" s="262"/>
      <c r="G3" s="262" t="s">
        <v>3</v>
      </c>
      <c r="H3" s="262"/>
    </row>
    <row r="4" spans="1:9" s="50" customFormat="1" ht="15.75" x14ac:dyDescent="0.25">
      <c r="A4" s="262"/>
      <c r="B4" s="264"/>
      <c r="C4" s="51" t="s">
        <v>0</v>
      </c>
      <c r="D4" s="51" t="s">
        <v>1</v>
      </c>
      <c r="E4" s="52" t="s">
        <v>0</v>
      </c>
      <c r="F4" s="52" t="s">
        <v>1</v>
      </c>
      <c r="G4" s="52" t="s">
        <v>0</v>
      </c>
      <c r="H4" s="52" t="s">
        <v>1</v>
      </c>
    </row>
    <row r="5" spans="1:9" ht="56.25" x14ac:dyDescent="0.2">
      <c r="A5" s="246" t="s">
        <v>50</v>
      </c>
      <c r="B5" s="40" t="s">
        <v>51</v>
      </c>
      <c r="C5" s="3">
        <v>537</v>
      </c>
      <c r="D5" s="4">
        <v>18110740</v>
      </c>
      <c r="E5" s="5">
        <v>-10</v>
      </c>
      <c r="F5" s="6">
        <v>-1238948</v>
      </c>
      <c r="G5" s="7">
        <f>C5+E5</f>
        <v>527</v>
      </c>
      <c r="H5" s="8">
        <f t="shared" ref="H5:H14" si="0">D5+F5</f>
        <v>16871792</v>
      </c>
    </row>
    <row r="6" spans="1:9" ht="56.25" customHeight="1" x14ac:dyDescent="0.2">
      <c r="A6" s="247"/>
      <c r="B6" s="40" t="s">
        <v>35</v>
      </c>
      <c r="C6" s="3">
        <v>6611</v>
      </c>
      <c r="D6" s="4">
        <v>159415000</v>
      </c>
      <c r="E6" s="5">
        <v>3</v>
      </c>
      <c r="F6" s="6">
        <v>378981</v>
      </c>
      <c r="G6" s="7">
        <f>C6+E6</f>
        <v>6614</v>
      </c>
      <c r="H6" s="8">
        <f t="shared" si="0"/>
        <v>159793981</v>
      </c>
    </row>
    <row r="7" spans="1:9" ht="67.5" customHeight="1" x14ac:dyDescent="0.2">
      <c r="A7" s="47" t="s">
        <v>52</v>
      </c>
      <c r="B7" s="40" t="s">
        <v>36</v>
      </c>
      <c r="C7" s="3">
        <v>3945</v>
      </c>
      <c r="D7" s="4">
        <v>68346000</v>
      </c>
      <c r="E7" s="5">
        <v>6</v>
      </c>
      <c r="F7" s="6">
        <v>733640</v>
      </c>
      <c r="G7" s="7">
        <f t="shared" ref="G7:G8" si="1">C7+E7</f>
        <v>3951</v>
      </c>
      <c r="H7" s="8">
        <f t="shared" si="0"/>
        <v>69079640</v>
      </c>
    </row>
    <row r="8" spans="1:9" ht="67.5" customHeight="1" x14ac:dyDescent="0.2">
      <c r="A8" s="47" t="s">
        <v>53</v>
      </c>
      <c r="B8" s="40" t="s">
        <v>36</v>
      </c>
      <c r="C8" s="3">
        <v>1085</v>
      </c>
      <c r="D8" s="4">
        <v>14812000</v>
      </c>
      <c r="E8" s="5">
        <v>1</v>
      </c>
      <c r="F8" s="6">
        <v>126327</v>
      </c>
      <c r="G8" s="7">
        <f t="shared" si="1"/>
        <v>1086</v>
      </c>
      <c r="H8" s="8">
        <f t="shared" si="0"/>
        <v>14938327</v>
      </c>
    </row>
    <row r="9" spans="1:9" ht="18.75" x14ac:dyDescent="0.2">
      <c r="A9" s="46" t="s">
        <v>37</v>
      </c>
      <c r="B9" s="46"/>
      <c r="C9" s="53"/>
      <c r="D9" s="54"/>
      <c r="E9" s="46">
        <f>SUM(E5:E8)</f>
        <v>0</v>
      </c>
      <c r="F9" s="46">
        <f>SUM(F5:F8)</f>
        <v>0</v>
      </c>
      <c r="G9" s="53"/>
      <c r="H9" s="54"/>
    </row>
    <row r="10" spans="1:9" ht="11.25" customHeight="1" x14ac:dyDescent="0.2">
      <c r="A10" s="55"/>
      <c r="B10" s="55"/>
      <c r="C10" s="56"/>
      <c r="D10" s="57"/>
      <c r="E10" s="58"/>
      <c r="F10" s="59"/>
      <c r="G10" s="60"/>
      <c r="H10" s="61"/>
    </row>
    <row r="11" spans="1:9" ht="45.75" customHeight="1" x14ac:dyDescent="0.2">
      <c r="A11" s="262" t="s">
        <v>31</v>
      </c>
      <c r="B11" s="263" t="s">
        <v>2</v>
      </c>
      <c r="C11" s="262" t="s">
        <v>32</v>
      </c>
      <c r="D11" s="262"/>
      <c r="E11" s="262" t="s">
        <v>54</v>
      </c>
      <c r="F11" s="262"/>
      <c r="G11" s="262" t="s">
        <v>3</v>
      </c>
      <c r="H11" s="262"/>
    </row>
    <row r="12" spans="1:9" ht="15.75" x14ac:dyDescent="0.25">
      <c r="A12" s="262"/>
      <c r="B12" s="264"/>
      <c r="C12" s="51" t="s">
        <v>0</v>
      </c>
      <c r="D12" s="51" t="s">
        <v>1</v>
      </c>
      <c r="E12" s="52" t="s">
        <v>0</v>
      </c>
      <c r="F12" s="52" t="s">
        <v>1</v>
      </c>
      <c r="G12" s="52" t="s">
        <v>0</v>
      </c>
      <c r="H12" s="52" t="s">
        <v>1</v>
      </c>
    </row>
    <row r="13" spans="1:9" ht="67.5" customHeight="1" x14ac:dyDescent="0.2">
      <c r="A13" s="246" t="s">
        <v>55</v>
      </c>
      <c r="B13" s="40" t="s">
        <v>51</v>
      </c>
      <c r="C13" s="3">
        <v>120</v>
      </c>
      <c r="D13" s="4">
        <v>9336793</v>
      </c>
      <c r="E13" s="5">
        <v>-38</v>
      </c>
      <c r="F13" s="6">
        <v>-4800418</v>
      </c>
      <c r="G13" s="7">
        <f>C13+E13</f>
        <v>82</v>
      </c>
      <c r="H13" s="8">
        <f t="shared" si="0"/>
        <v>4536375</v>
      </c>
    </row>
    <row r="14" spans="1:9" ht="67.5" customHeight="1" x14ac:dyDescent="0.2">
      <c r="A14" s="247"/>
      <c r="B14" s="40" t="s">
        <v>36</v>
      </c>
      <c r="C14" s="3">
        <v>4267</v>
      </c>
      <c r="D14" s="4">
        <v>72305000</v>
      </c>
      <c r="E14" s="5">
        <v>38</v>
      </c>
      <c r="F14" s="6">
        <v>4800418</v>
      </c>
      <c r="G14" s="7">
        <f>C14+E14</f>
        <v>4305</v>
      </c>
      <c r="H14" s="8">
        <f t="shared" si="0"/>
        <v>77105418</v>
      </c>
    </row>
    <row r="15" spans="1:9" ht="18.75" x14ac:dyDescent="0.2">
      <c r="A15" s="40" t="s">
        <v>37</v>
      </c>
      <c r="B15" s="40"/>
      <c r="C15" s="44"/>
      <c r="D15" s="6"/>
      <c r="E15" s="40">
        <f>SUM(E13:E14)</f>
        <v>0</v>
      </c>
      <c r="F15" s="40">
        <f>SUM(F13:F14)</f>
        <v>0</v>
      </c>
      <c r="G15" s="44"/>
      <c r="H15" s="6"/>
    </row>
    <row r="30" spans="1:1" x14ac:dyDescent="0.2">
      <c r="A30" s="2" t="s">
        <v>38</v>
      </c>
    </row>
  </sheetData>
  <mergeCells count="14">
    <mergeCell ref="A13:A14"/>
    <mergeCell ref="A5:A6"/>
    <mergeCell ref="A11:A12"/>
    <mergeCell ref="B11:B12"/>
    <mergeCell ref="C11:D11"/>
    <mergeCell ref="E11:F11"/>
    <mergeCell ref="G11:H11"/>
    <mergeCell ref="F1:H1"/>
    <mergeCell ref="A2:H2"/>
    <mergeCell ref="A3:A4"/>
    <mergeCell ref="B3:B4"/>
    <mergeCell ref="C3:D3"/>
    <mergeCell ref="E3:F3"/>
    <mergeCell ref="G3:H3"/>
  </mergeCells>
  <pageMargins left="0" right="0" top="0" bottom="0" header="0" footer="0"/>
  <pageSetup paperSize="9" scale="72" orientation="portrait" r:id="rId1"/>
  <headerFooter alignWithMargins="0"/>
  <rowBreaks count="1" manualBreakCount="1">
    <brk id="15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97"/>
  <sheetViews>
    <sheetView view="pageBreakPreview" zoomScale="112" zoomScaleNormal="100" zoomScaleSheetLayoutView="112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M1" sqref="M1:O1"/>
    </sheetView>
  </sheetViews>
  <sheetFormatPr defaultRowHeight="15" x14ac:dyDescent="0.25"/>
  <cols>
    <col min="1" max="1" width="9.140625" style="192" customWidth="1"/>
    <col min="2" max="2" width="11.5703125" style="70" customWidth="1"/>
    <col min="3" max="3" width="3.28515625" style="70" customWidth="1"/>
    <col min="4" max="4" width="10.28515625" style="70" customWidth="1"/>
    <col min="5" max="5" width="10.7109375" style="70" customWidth="1"/>
    <col min="6" max="6" width="11.42578125" style="70" customWidth="1"/>
    <col min="7" max="7" width="11.28515625" style="70" customWidth="1"/>
    <col min="8" max="9" width="9" style="70" customWidth="1"/>
    <col min="10" max="10" width="11.85546875" style="70" customWidth="1"/>
    <col min="11" max="11" width="10.42578125" style="70" customWidth="1"/>
    <col min="12" max="12" width="10.7109375" style="70" customWidth="1"/>
    <col min="13" max="13" width="11.85546875" style="70" customWidth="1"/>
    <col min="14" max="14" width="11.140625" style="70" customWidth="1"/>
    <col min="15" max="15" width="12.5703125" style="70" customWidth="1"/>
    <col min="16" max="256" width="9.140625" customWidth="1"/>
    <col min="257" max="257" width="11.7109375" customWidth="1"/>
    <col min="258" max="258" width="9.5703125" customWidth="1"/>
    <col min="259" max="259" width="3.28515625" customWidth="1"/>
    <col min="260" max="261" width="9" customWidth="1"/>
    <col min="262" max="262" width="11.42578125" customWidth="1"/>
    <col min="263" max="263" width="11.28515625" customWidth="1"/>
    <col min="264" max="267" width="9" customWidth="1"/>
    <col min="268" max="268" width="10.7109375" customWidth="1"/>
    <col min="269" max="269" width="11.85546875" customWidth="1"/>
    <col min="270" max="270" width="9" customWidth="1"/>
    <col min="271" max="271" width="12.5703125" customWidth="1"/>
    <col min="272" max="512" width="9.140625" customWidth="1"/>
    <col min="513" max="513" width="11.7109375" customWidth="1"/>
    <col min="514" max="514" width="9.5703125" customWidth="1"/>
    <col min="515" max="515" width="3.28515625" customWidth="1"/>
    <col min="516" max="517" width="9" customWidth="1"/>
    <col min="518" max="518" width="11.42578125" customWidth="1"/>
    <col min="519" max="519" width="11.28515625" customWidth="1"/>
    <col min="520" max="523" width="9" customWidth="1"/>
    <col min="524" max="524" width="10.7109375" customWidth="1"/>
    <col min="525" max="525" width="11.85546875" customWidth="1"/>
    <col min="526" max="526" width="9" customWidth="1"/>
    <col min="527" max="527" width="12.5703125" customWidth="1"/>
    <col min="528" max="768" width="9.140625" customWidth="1"/>
    <col min="769" max="769" width="11.7109375" customWidth="1"/>
    <col min="770" max="770" width="9.5703125" customWidth="1"/>
    <col min="771" max="771" width="3.28515625" customWidth="1"/>
    <col min="772" max="773" width="9" customWidth="1"/>
    <col min="774" max="774" width="11.42578125" customWidth="1"/>
    <col min="775" max="775" width="11.28515625" customWidth="1"/>
    <col min="776" max="779" width="9" customWidth="1"/>
    <col min="780" max="780" width="10.7109375" customWidth="1"/>
    <col min="781" max="781" width="11.85546875" customWidth="1"/>
    <col min="782" max="782" width="9" customWidth="1"/>
    <col min="783" max="783" width="12.5703125" customWidth="1"/>
    <col min="784" max="1024" width="9.140625" customWidth="1"/>
    <col min="1025" max="1025" width="11.7109375" customWidth="1"/>
    <col min="1026" max="1026" width="9.5703125" customWidth="1"/>
    <col min="1027" max="1027" width="3.28515625" customWidth="1"/>
    <col min="1028" max="1029" width="9" customWidth="1"/>
    <col min="1030" max="1030" width="11.42578125" customWidth="1"/>
    <col min="1031" max="1031" width="11.28515625" customWidth="1"/>
    <col min="1032" max="1035" width="9" customWidth="1"/>
    <col min="1036" max="1036" width="10.7109375" customWidth="1"/>
    <col min="1037" max="1037" width="11.85546875" customWidth="1"/>
    <col min="1038" max="1038" width="9" customWidth="1"/>
    <col min="1039" max="1039" width="12.5703125" customWidth="1"/>
    <col min="1040" max="1280" width="9.140625" customWidth="1"/>
    <col min="1281" max="1281" width="11.7109375" customWidth="1"/>
    <col min="1282" max="1282" width="9.5703125" customWidth="1"/>
    <col min="1283" max="1283" width="3.28515625" customWidth="1"/>
    <col min="1284" max="1285" width="9" customWidth="1"/>
    <col min="1286" max="1286" width="11.42578125" customWidth="1"/>
    <col min="1287" max="1287" width="11.28515625" customWidth="1"/>
    <col min="1288" max="1291" width="9" customWidth="1"/>
    <col min="1292" max="1292" width="10.7109375" customWidth="1"/>
    <col min="1293" max="1293" width="11.85546875" customWidth="1"/>
    <col min="1294" max="1294" width="9" customWidth="1"/>
    <col min="1295" max="1295" width="12.5703125" customWidth="1"/>
    <col min="1296" max="1536" width="9.140625" customWidth="1"/>
    <col min="1537" max="1537" width="11.7109375" customWidth="1"/>
    <col min="1538" max="1538" width="9.5703125" customWidth="1"/>
    <col min="1539" max="1539" width="3.28515625" customWidth="1"/>
    <col min="1540" max="1541" width="9" customWidth="1"/>
    <col min="1542" max="1542" width="11.42578125" customWidth="1"/>
    <col min="1543" max="1543" width="11.28515625" customWidth="1"/>
    <col min="1544" max="1547" width="9" customWidth="1"/>
    <col min="1548" max="1548" width="10.7109375" customWidth="1"/>
    <col min="1549" max="1549" width="11.85546875" customWidth="1"/>
    <col min="1550" max="1550" width="9" customWidth="1"/>
    <col min="1551" max="1551" width="12.5703125" customWidth="1"/>
    <col min="1552" max="1792" width="9.140625" customWidth="1"/>
    <col min="1793" max="1793" width="11.7109375" customWidth="1"/>
    <col min="1794" max="1794" width="9.5703125" customWidth="1"/>
    <col min="1795" max="1795" width="3.28515625" customWidth="1"/>
    <col min="1796" max="1797" width="9" customWidth="1"/>
    <col min="1798" max="1798" width="11.42578125" customWidth="1"/>
    <col min="1799" max="1799" width="11.28515625" customWidth="1"/>
    <col min="1800" max="1803" width="9" customWidth="1"/>
    <col min="1804" max="1804" width="10.7109375" customWidth="1"/>
    <col min="1805" max="1805" width="11.85546875" customWidth="1"/>
    <col min="1806" max="1806" width="9" customWidth="1"/>
    <col min="1807" max="1807" width="12.5703125" customWidth="1"/>
    <col min="1808" max="2048" width="9.140625" customWidth="1"/>
    <col min="2049" max="2049" width="11.7109375" customWidth="1"/>
    <col min="2050" max="2050" width="9.5703125" customWidth="1"/>
    <col min="2051" max="2051" width="3.28515625" customWidth="1"/>
    <col min="2052" max="2053" width="9" customWidth="1"/>
    <col min="2054" max="2054" width="11.42578125" customWidth="1"/>
    <col min="2055" max="2055" width="11.28515625" customWidth="1"/>
    <col min="2056" max="2059" width="9" customWidth="1"/>
    <col min="2060" max="2060" width="10.7109375" customWidth="1"/>
    <col min="2061" max="2061" width="11.85546875" customWidth="1"/>
    <col min="2062" max="2062" width="9" customWidth="1"/>
    <col min="2063" max="2063" width="12.5703125" customWidth="1"/>
    <col min="2064" max="2304" width="9.140625" customWidth="1"/>
    <col min="2305" max="2305" width="11.7109375" customWidth="1"/>
    <col min="2306" max="2306" width="9.5703125" customWidth="1"/>
    <col min="2307" max="2307" width="3.28515625" customWidth="1"/>
    <col min="2308" max="2309" width="9" customWidth="1"/>
    <col min="2310" max="2310" width="11.42578125" customWidth="1"/>
    <col min="2311" max="2311" width="11.28515625" customWidth="1"/>
    <col min="2312" max="2315" width="9" customWidth="1"/>
    <col min="2316" max="2316" width="10.7109375" customWidth="1"/>
    <col min="2317" max="2317" width="11.85546875" customWidth="1"/>
    <col min="2318" max="2318" width="9" customWidth="1"/>
    <col min="2319" max="2319" width="12.5703125" customWidth="1"/>
    <col min="2320" max="2560" width="9.140625" customWidth="1"/>
    <col min="2561" max="2561" width="11.7109375" customWidth="1"/>
    <col min="2562" max="2562" width="9.5703125" customWidth="1"/>
    <col min="2563" max="2563" width="3.28515625" customWidth="1"/>
    <col min="2564" max="2565" width="9" customWidth="1"/>
    <col min="2566" max="2566" width="11.42578125" customWidth="1"/>
    <col min="2567" max="2567" width="11.28515625" customWidth="1"/>
    <col min="2568" max="2571" width="9" customWidth="1"/>
    <col min="2572" max="2572" width="10.7109375" customWidth="1"/>
    <col min="2573" max="2573" width="11.85546875" customWidth="1"/>
    <col min="2574" max="2574" width="9" customWidth="1"/>
    <col min="2575" max="2575" width="12.5703125" customWidth="1"/>
    <col min="2576" max="2816" width="9.140625" customWidth="1"/>
    <col min="2817" max="2817" width="11.7109375" customWidth="1"/>
    <col min="2818" max="2818" width="9.5703125" customWidth="1"/>
    <col min="2819" max="2819" width="3.28515625" customWidth="1"/>
    <col min="2820" max="2821" width="9" customWidth="1"/>
    <col min="2822" max="2822" width="11.42578125" customWidth="1"/>
    <col min="2823" max="2823" width="11.28515625" customWidth="1"/>
    <col min="2824" max="2827" width="9" customWidth="1"/>
    <col min="2828" max="2828" width="10.7109375" customWidth="1"/>
    <col min="2829" max="2829" width="11.85546875" customWidth="1"/>
    <col min="2830" max="2830" width="9" customWidth="1"/>
    <col min="2831" max="2831" width="12.5703125" customWidth="1"/>
    <col min="2832" max="3072" width="9.140625" customWidth="1"/>
    <col min="3073" max="3073" width="11.7109375" customWidth="1"/>
    <col min="3074" max="3074" width="9.5703125" customWidth="1"/>
    <col min="3075" max="3075" width="3.28515625" customWidth="1"/>
    <col min="3076" max="3077" width="9" customWidth="1"/>
    <col min="3078" max="3078" width="11.42578125" customWidth="1"/>
    <col min="3079" max="3079" width="11.28515625" customWidth="1"/>
    <col min="3080" max="3083" width="9" customWidth="1"/>
    <col min="3084" max="3084" width="10.7109375" customWidth="1"/>
    <col min="3085" max="3085" width="11.85546875" customWidth="1"/>
    <col min="3086" max="3086" width="9" customWidth="1"/>
    <col min="3087" max="3087" width="12.5703125" customWidth="1"/>
    <col min="3088" max="3328" width="9.140625" customWidth="1"/>
    <col min="3329" max="3329" width="11.7109375" customWidth="1"/>
    <col min="3330" max="3330" width="9.5703125" customWidth="1"/>
    <col min="3331" max="3331" width="3.28515625" customWidth="1"/>
    <col min="3332" max="3333" width="9" customWidth="1"/>
    <col min="3334" max="3334" width="11.42578125" customWidth="1"/>
    <col min="3335" max="3335" width="11.28515625" customWidth="1"/>
    <col min="3336" max="3339" width="9" customWidth="1"/>
    <col min="3340" max="3340" width="10.7109375" customWidth="1"/>
    <col min="3341" max="3341" width="11.85546875" customWidth="1"/>
    <col min="3342" max="3342" width="9" customWidth="1"/>
    <col min="3343" max="3343" width="12.5703125" customWidth="1"/>
    <col min="3344" max="3584" width="9.140625" customWidth="1"/>
    <col min="3585" max="3585" width="11.7109375" customWidth="1"/>
    <col min="3586" max="3586" width="9.5703125" customWidth="1"/>
    <col min="3587" max="3587" width="3.28515625" customWidth="1"/>
    <col min="3588" max="3589" width="9" customWidth="1"/>
    <col min="3590" max="3590" width="11.42578125" customWidth="1"/>
    <col min="3591" max="3591" width="11.28515625" customWidth="1"/>
    <col min="3592" max="3595" width="9" customWidth="1"/>
    <col min="3596" max="3596" width="10.7109375" customWidth="1"/>
    <col min="3597" max="3597" width="11.85546875" customWidth="1"/>
    <col min="3598" max="3598" width="9" customWidth="1"/>
    <col min="3599" max="3599" width="12.5703125" customWidth="1"/>
    <col min="3600" max="3840" width="9.140625" customWidth="1"/>
    <col min="3841" max="3841" width="11.7109375" customWidth="1"/>
    <col min="3842" max="3842" width="9.5703125" customWidth="1"/>
    <col min="3843" max="3843" width="3.28515625" customWidth="1"/>
    <col min="3844" max="3845" width="9" customWidth="1"/>
    <col min="3846" max="3846" width="11.42578125" customWidth="1"/>
    <col min="3847" max="3847" width="11.28515625" customWidth="1"/>
    <col min="3848" max="3851" width="9" customWidth="1"/>
    <col min="3852" max="3852" width="10.7109375" customWidth="1"/>
    <col min="3853" max="3853" width="11.85546875" customWidth="1"/>
    <col min="3854" max="3854" width="9" customWidth="1"/>
    <col min="3855" max="3855" width="12.5703125" customWidth="1"/>
    <col min="3856" max="4096" width="9.140625" customWidth="1"/>
    <col min="4097" max="4097" width="11.7109375" customWidth="1"/>
    <col min="4098" max="4098" width="9.5703125" customWidth="1"/>
    <col min="4099" max="4099" width="3.28515625" customWidth="1"/>
    <col min="4100" max="4101" width="9" customWidth="1"/>
    <col min="4102" max="4102" width="11.42578125" customWidth="1"/>
    <col min="4103" max="4103" width="11.28515625" customWidth="1"/>
    <col min="4104" max="4107" width="9" customWidth="1"/>
    <col min="4108" max="4108" width="10.7109375" customWidth="1"/>
    <col min="4109" max="4109" width="11.85546875" customWidth="1"/>
    <col min="4110" max="4110" width="9" customWidth="1"/>
    <col min="4111" max="4111" width="12.5703125" customWidth="1"/>
    <col min="4112" max="4352" width="9.140625" customWidth="1"/>
    <col min="4353" max="4353" width="11.7109375" customWidth="1"/>
    <col min="4354" max="4354" width="9.5703125" customWidth="1"/>
    <col min="4355" max="4355" width="3.28515625" customWidth="1"/>
    <col min="4356" max="4357" width="9" customWidth="1"/>
    <col min="4358" max="4358" width="11.42578125" customWidth="1"/>
    <col min="4359" max="4359" width="11.28515625" customWidth="1"/>
    <col min="4360" max="4363" width="9" customWidth="1"/>
    <col min="4364" max="4364" width="10.7109375" customWidth="1"/>
    <col min="4365" max="4365" width="11.85546875" customWidth="1"/>
    <col min="4366" max="4366" width="9" customWidth="1"/>
    <col min="4367" max="4367" width="12.5703125" customWidth="1"/>
    <col min="4368" max="4608" width="9.140625" customWidth="1"/>
    <col min="4609" max="4609" width="11.7109375" customWidth="1"/>
    <col min="4610" max="4610" width="9.5703125" customWidth="1"/>
    <col min="4611" max="4611" width="3.28515625" customWidth="1"/>
    <col min="4612" max="4613" width="9" customWidth="1"/>
    <col min="4614" max="4614" width="11.42578125" customWidth="1"/>
    <col min="4615" max="4615" width="11.28515625" customWidth="1"/>
    <col min="4616" max="4619" width="9" customWidth="1"/>
    <col min="4620" max="4620" width="10.7109375" customWidth="1"/>
    <col min="4621" max="4621" width="11.85546875" customWidth="1"/>
    <col min="4622" max="4622" width="9" customWidth="1"/>
    <col min="4623" max="4623" width="12.5703125" customWidth="1"/>
    <col min="4624" max="4864" width="9.140625" customWidth="1"/>
    <col min="4865" max="4865" width="11.7109375" customWidth="1"/>
    <col min="4866" max="4866" width="9.5703125" customWidth="1"/>
    <col min="4867" max="4867" width="3.28515625" customWidth="1"/>
    <col min="4868" max="4869" width="9" customWidth="1"/>
    <col min="4870" max="4870" width="11.42578125" customWidth="1"/>
    <col min="4871" max="4871" width="11.28515625" customWidth="1"/>
    <col min="4872" max="4875" width="9" customWidth="1"/>
    <col min="4876" max="4876" width="10.7109375" customWidth="1"/>
    <col min="4877" max="4877" width="11.85546875" customWidth="1"/>
    <col min="4878" max="4878" width="9" customWidth="1"/>
    <col min="4879" max="4879" width="12.5703125" customWidth="1"/>
    <col min="4880" max="5120" width="9.140625" customWidth="1"/>
    <col min="5121" max="5121" width="11.7109375" customWidth="1"/>
    <col min="5122" max="5122" width="9.5703125" customWidth="1"/>
    <col min="5123" max="5123" width="3.28515625" customWidth="1"/>
    <col min="5124" max="5125" width="9" customWidth="1"/>
    <col min="5126" max="5126" width="11.42578125" customWidth="1"/>
    <col min="5127" max="5127" width="11.28515625" customWidth="1"/>
    <col min="5128" max="5131" width="9" customWidth="1"/>
    <col min="5132" max="5132" width="10.7109375" customWidth="1"/>
    <col min="5133" max="5133" width="11.85546875" customWidth="1"/>
    <col min="5134" max="5134" width="9" customWidth="1"/>
    <col min="5135" max="5135" width="12.5703125" customWidth="1"/>
    <col min="5136" max="5376" width="9.140625" customWidth="1"/>
    <col min="5377" max="5377" width="11.7109375" customWidth="1"/>
    <col min="5378" max="5378" width="9.5703125" customWidth="1"/>
    <col min="5379" max="5379" width="3.28515625" customWidth="1"/>
    <col min="5380" max="5381" width="9" customWidth="1"/>
    <col min="5382" max="5382" width="11.42578125" customWidth="1"/>
    <col min="5383" max="5383" width="11.28515625" customWidth="1"/>
    <col min="5384" max="5387" width="9" customWidth="1"/>
    <col min="5388" max="5388" width="10.7109375" customWidth="1"/>
    <col min="5389" max="5389" width="11.85546875" customWidth="1"/>
    <col min="5390" max="5390" width="9" customWidth="1"/>
    <col min="5391" max="5391" width="12.5703125" customWidth="1"/>
    <col min="5392" max="5632" width="9.140625" customWidth="1"/>
    <col min="5633" max="5633" width="11.7109375" customWidth="1"/>
    <col min="5634" max="5634" width="9.5703125" customWidth="1"/>
    <col min="5635" max="5635" width="3.28515625" customWidth="1"/>
    <col min="5636" max="5637" width="9" customWidth="1"/>
    <col min="5638" max="5638" width="11.42578125" customWidth="1"/>
    <col min="5639" max="5639" width="11.28515625" customWidth="1"/>
    <col min="5640" max="5643" width="9" customWidth="1"/>
    <col min="5644" max="5644" width="10.7109375" customWidth="1"/>
    <col min="5645" max="5645" width="11.85546875" customWidth="1"/>
    <col min="5646" max="5646" width="9" customWidth="1"/>
    <col min="5647" max="5647" width="12.5703125" customWidth="1"/>
    <col min="5648" max="5888" width="9.140625" customWidth="1"/>
    <col min="5889" max="5889" width="11.7109375" customWidth="1"/>
    <col min="5890" max="5890" width="9.5703125" customWidth="1"/>
    <col min="5891" max="5891" width="3.28515625" customWidth="1"/>
    <col min="5892" max="5893" width="9" customWidth="1"/>
    <col min="5894" max="5894" width="11.42578125" customWidth="1"/>
    <col min="5895" max="5895" width="11.28515625" customWidth="1"/>
    <col min="5896" max="5899" width="9" customWidth="1"/>
    <col min="5900" max="5900" width="10.7109375" customWidth="1"/>
    <col min="5901" max="5901" width="11.85546875" customWidth="1"/>
    <col min="5902" max="5902" width="9" customWidth="1"/>
    <col min="5903" max="5903" width="12.5703125" customWidth="1"/>
    <col min="5904" max="6144" width="9.140625" customWidth="1"/>
    <col min="6145" max="6145" width="11.7109375" customWidth="1"/>
    <col min="6146" max="6146" width="9.5703125" customWidth="1"/>
    <col min="6147" max="6147" width="3.28515625" customWidth="1"/>
    <col min="6148" max="6149" width="9" customWidth="1"/>
    <col min="6150" max="6150" width="11.42578125" customWidth="1"/>
    <col min="6151" max="6151" width="11.28515625" customWidth="1"/>
    <col min="6152" max="6155" width="9" customWidth="1"/>
    <col min="6156" max="6156" width="10.7109375" customWidth="1"/>
    <col min="6157" max="6157" width="11.85546875" customWidth="1"/>
    <col min="6158" max="6158" width="9" customWidth="1"/>
    <col min="6159" max="6159" width="12.5703125" customWidth="1"/>
    <col min="6160" max="6400" width="9.140625" customWidth="1"/>
    <col min="6401" max="6401" width="11.7109375" customWidth="1"/>
    <col min="6402" max="6402" width="9.5703125" customWidth="1"/>
    <col min="6403" max="6403" width="3.28515625" customWidth="1"/>
    <col min="6404" max="6405" width="9" customWidth="1"/>
    <col min="6406" max="6406" width="11.42578125" customWidth="1"/>
    <col min="6407" max="6407" width="11.28515625" customWidth="1"/>
    <col min="6408" max="6411" width="9" customWidth="1"/>
    <col min="6412" max="6412" width="10.7109375" customWidth="1"/>
    <col min="6413" max="6413" width="11.85546875" customWidth="1"/>
    <col min="6414" max="6414" width="9" customWidth="1"/>
    <col min="6415" max="6415" width="12.5703125" customWidth="1"/>
    <col min="6416" max="6656" width="9.140625" customWidth="1"/>
    <col min="6657" max="6657" width="11.7109375" customWidth="1"/>
    <col min="6658" max="6658" width="9.5703125" customWidth="1"/>
    <col min="6659" max="6659" width="3.28515625" customWidth="1"/>
    <col min="6660" max="6661" width="9" customWidth="1"/>
    <col min="6662" max="6662" width="11.42578125" customWidth="1"/>
    <col min="6663" max="6663" width="11.28515625" customWidth="1"/>
    <col min="6664" max="6667" width="9" customWidth="1"/>
    <col min="6668" max="6668" width="10.7109375" customWidth="1"/>
    <col min="6669" max="6669" width="11.85546875" customWidth="1"/>
    <col min="6670" max="6670" width="9" customWidth="1"/>
    <col min="6671" max="6671" width="12.5703125" customWidth="1"/>
    <col min="6672" max="6912" width="9.140625" customWidth="1"/>
    <col min="6913" max="6913" width="11.7109375" customWidth="1"/>
    <col min="6914" max="6914" width="9.5703125" customWidth="1"/>
    <col min="6915" max="6915" width="3.28515625" customWidth="1"/>
    <col min="6916" max="6917" width="9" customWidth="1"/>
    <col min="6918" max="6918" width="11.42578125" customWidth="1"/>
    <col min="6919" max="6919" width="11.28515625" customWidth="1"/>
    <col min="6920" max="6923" width="9" customWidth="1"/>
    <col min="6924" max="6924" width="10.7109375" customWidth="1"/>
    <col min="6925" max="6925" width="11.85546875" customWidth="1"/>
    <col min="6926" max="6926" width="9" customWidth="1"/>
    <col min="6927" max="6927" width="12.5703125" customWidth="1"/>
    <col min="6928" max="7168" width="9.140625" customWidth="1"/>
    <col min="7169" max="7169" width="11.7109375" customWidth="1"/>
    <col min="7170" max="7170" width="9.5703125" customWidth="1"/>
    <col min="7171" max="7171" width="3.28515625" customWidth="1"/>
    <col min="7172" max="7173" width="9" customWidth="1"/>
    <col min="7174" max="7174" width="11.42578125" customWidth="1"/>
    <col min="7175" max="7175" width="11.28515625" customWidth="1"/>
    <col min="7176" max="7179" width="9" customWidth="1"/>
    <col min="7180" max="7180" width="10.7109375" customWidth="1"/>
    <col min="7181" max="7181" width="11.85546875" customWidth="1"/>
    <col min="7182" max="7182" width="9" customWidth="1"/>
    <col min="7183" max="7183" width="12.5703125" customWidth="1"/>
    <col min="7184" max="7424" width="9.140625" customWidth="1"/>
    <col min="7425" max="7425" width="11.7109375" customWidth="1"/>
    <col min="7426" max="7426" width="9.5703125" customWidth="1"/>
    <col min="7427" max="7427" width="3.28515625" customWidth="1"/>
    <col min="7428" max="7429" width="9" customWidth="1"/>
    <col min="7430" max="7430" width="11.42578125" customWidth="1"/>
    <col min="7431" max="7431" width="11.28515625" customWidth="1"/>
    <col min="7432" max="7435" width="9" customWidth="1"/>
    <col min="7436" max="7436" width="10.7109375" customWidth="1"/>
    <col min="7437" max="7437" width="11.85546875" customWidth="1"/>
    <col min="7438" max="7438" width="9" customWidth="1"/>
    <col min="7439" max="7439" width="12.5703125" customWidth="1"/>
    <col min="7440" max="7680" width="9.140625" customWidth="1"/>
    <col min="7681" max="7681" width="11.7109375" customWidth="1"/>
    <col min="7682" max="7682" width="9.5703125" customWidth="1"/>
    <col min="7683" max="7683" width="3.28515625" customWidth="1"/>
    <col min="7684" max="7685" width="9" customWidth="1"/>
    <col min="7686" max="7686" width="11.42578125" customWidth="1"/>
    <col min="7687" max="7687" width="11.28515625" customWidth="1"/>
    <col min="7688" max="7691" width="9" customWidth="1"/>
    <col min="7692" max="7692" width="10.7109375" customWidth="1"/>
    <col min="7693" max="7693" width="11.85546875" customWidth="1"/>
    <col min="7694" max="7694" width="9" customWidth="1"/>
    <col min="7695" max="7695" width="12.5703125" customWidth="1"/>
    <col min="7696" max="7936" width="9.140625" customWidth="1"/>
    <col min="7937" max="7937" width="11.7109375" customWidth="1"/>
    <col min="7938" max="7938" width="9.5703125" customWidth="1"/>
    <col min="7939" max="7939" width="3.28515625" customWidth="1"/>
    <col min="7940" max="7941" width="9" customWidth="1"/>
    <col min="7942" max="7942" width="11.42578125" customWidth="1"/>
    <col min="7943" max="7943" width="11.28515625" customWidth="1"/>
    <col min="7944" max="7947" width="9" customWidth="1"/>
    <col min="7948" max="7948" width="10.7109375" customWidth="1"/>
    <col min="7949" max="7949" width="11.85546875" customWidth="1"/>
    <col min="7950" max="7950" width="9" customWidth="1"/>
    <col min="7951" max="7951" width="12.5703125" customWidth="1"/>
    <col min="7952" max="8192" width="9.140625" customWidth="1"/>
    <col min="8193" max="8193" width="11.7109375" customWidth="1"/>
    <col min="8194" max="8194" width="9.5703125" customWidth="1"/>
    <col min="8195" max="8195" width="3.28515625" customWidth="1"/>
    <col min="8196" max="8197" width="9" customWidth="1"/>
    <col min="8198" max="8198" width="11.42578125" customWidth="1"/>
    <col min="8199" max="8199" width="11.28515625" customWidth="1"/>
    <col min="8200" max="8203" width="9" customWidth="1"/>
    <col min="8204" max="8204" width="10.7109375" customWidth="1"/>
    <col min="8205" max="8205" width="11.85546875" customWidth="1"/>
    <col min="8206" max="8206" width="9" customWidth="1"/>
    <col min="8207" max="8207" width="12.5703125" customWidth="1"/>
    <col min="8208" max="8448" width="9.140625" customWidth="1"/>
    <col min="8449" max="8449" width="11.7109375" customWidth="1"/>
    <col min="8450" max="8450" width="9.5703125" customWidth="1"/>
    <col min="8451" max="8451" width="3.28515625" customWidth="1"/>
    <col min="8452" max="8453" width="9" customWidth="1"/>
    <col min="8454" max="8454" width="11.42578125" customWidth="1"/>
    <col min="8455" max="8455" width="11.28515625" customWidth="1"/>
    <col min="8456" max="8459" width="9" customWidth="1"/>
    <col min="8460" max="8460" width="10.7109375" customWidth="1"/>
    <col min="8461" max="8461" width="11.85546875" customWidth="1"/>
    <col min="8462" max="8462" width="9" customWidth="1"/>
    <col min="8463" max="8463" width="12.5703125" customWidth="1"/>
    <col min="8464" max="8704" width="9.140625" customWidth="1"/>
    <col min="8705" max="8705" width="11.7109375" customWidth="1"/>
    <col min="8706" max="8706" width="9.5703125" customWidth="1"/>
    <col min="8707" max="8707" width="3.28515625" customWidth="1"/>
    <col min="8708" max="8709" width="9" customWidth="1"/>
    <col min="8710" max="8710" width="11.42578125" customWidth="1"/>
    <col min="8711" max="8711" width="11.28515625" customWidth="1"/>
    <col min="8712" max="8715" width="9" customWidth="1"/>
    <col min="8716" max="8716" width="10.7109375" customWidth="1"/>
    <col min="8717" max="8717" width="11.85546875" customWidth="1"/>
    <col min="8718" max="8718" width="9" customWidth="1"/>
    <col min="8719" max="8719" width="12.5703125" customWidth="1"/>
    <col min="8720" max="8960" width="9.140625" customWidth="1"/>
    <col min="8961" max="8961" width="11.7109375" customWidth="1"/>
    <col min="8962" max="8962" width="9.5703125" customWidth="1"/>
    <col min="8963" max="8963" width="3.28515625" customWidth="1"/>
    <col min="8964" max="8965" width="9" customWidth="1"/>
    <col min="8966" max="8966" width="11.42578125" customWidth="1"/>
    <col min="8967" max="8967" width="11.28515625" customWidth="1"/>
    <col min="8968" max="8971" width="9" customWidth="1"/>
    <col min="8972" max="8972" width="10.7109375" customWidth="1"/>
    <col min="8973" max="8973" width="11.85546875" customWidth="1"/>
    <col min="8974" max="8974" width="9" customWidth="1"/>
    <col min="8975" max="8975" width="12.5703125" customWidth="1"/>
    <col min="8976" max="9216" width="9.140625" customWidth="1"/>
    <col min="9217" max="9217" width="11.7109375" customWidth="1"/>
    <col min="9218" max="9218" width="9.5703125" customWidth="1"/>
    <col min="9219" max="9219" width="3.28515625" customWidth="1"/>
    <col min="9220" max="9221" width="9" customWidth="1"/>
    <col min="9222" max="9222" width="11.42578125" customWidth="1"/>
    <col min="9223" max="9223" width="11.28515625" customWidth="1"/>
    <col min="9224" max="9227" width="9" customWidth="1"/>
    <col min="9228" max="9228" width="10.7109375" customWidth="1"/>
    <col min="9229" max="9229" width="11.85546875" customWidth="1"/>
    <col min="9230" max="9230" width="9" customWidth="1"/>
    <col min="9231" max="9231" width="12.5703125" customWidth="1"/>
    <col min="9232" max="9472" width="9.140625" customWidth="1"/>
    <col min="9473" max="9473" width="11.7109375" customWidth="1"/>
    <col min="9474" max="9474" width="9.5703125" customWidth="1"/>
    <col min="9475" max="9475" width="3.28515625" customWidth="1"/>
    <col min="9476" max="9477" width="9" customWidth="1"/>
    <col min="9478" max="9478" width="11.42578125" customWidth="1"/>
    <col min="9479" max="9479" width="11.28515625" customWidth="1"/>
    <col min="9480" max="9483" width="9" customWidth="1"/>
    <col min="9484" max="9484" width="10.7109375" customWidth="1"/>
    <col min="9485" max="9485" width="11.85546875" customWidth="1"/>
    <col min="9486" max="9486" width="9" customWidth="1"/>
    <col min="9487" max="9487" width="12.5703125" customWidth="1"/>
    <col min="9488" max="9728" width="9.140625" customWidth="1"/>
    <col min="9729" max="9729" width="11.7109375" customWidth="1"/>
    <col min="9730" max="9730" width="9.5703125" customWidth="1"/>
    <col min="9731" max="9731" width="3.28515625" customWidth="1"/>
    <col min="9732" max="9733" width="9" customWidth="1"/>
    <col min="9734" max="9734" width="11.42578125" customWidth="1"/>
    <col min="9735" max="9735" width="11.28515625" customWidth="1"/>
    <col min="9736" max="9739" width="9" customWidth="1"/>
    <col min="9740" max="9740" width="10.7109375" customWidth="1"/>
    <col min="9741" max="9741" width="11.85546875" customWidth="1"/>
    <col min="9742" max="9742" width="9" customWidth="1"/>
    <col min="9743" max="9743" width="12.5703125" customWidth="1"/>
    <col min="9744" max="9984" width="9.140625" customWidth="1"/>
    <col min="9985" max="9985" width="11.7109375" customWidth="1"/>
    <col min="9986" max="9986" width="9.5703125" customWidth="1"/>
    <col min="9987" max="9987" width="3.28515625" customWidth="1"/>
    <col min="9988" max="9989" width="9" customWidth="1"/>
    <col min="9990" max="9990" width="11.42578125" customWidth="1"/>
    <col min="9991" max="9991" width="11.28515625" customWidth="1"/>
    <col min="9992" max="9995" width="9" customWidth="1"/>
    <col min="9996" max="9996" width="10.7109375" customWidth="1"/>
    <col min="9997" max="9997" width="11.85546875" customWidth="1"/>
    <col min="9998" max="9998" width="9" customWidth="1"/>
    <col min="9999" max="9999" width="12.5703125" customWidth="1"/>
    <col min="10000" max="10240" width="9.140625" customWidth="1"/>
    <col min="10241" max="10241" width="11.7109375" customWidth="1"/>
    <col min="10242" max="10242" width="9.5703125" customWidth="1"/>
    <col min="10243" max="10243" width="3.28515625" customWidth="1"/>
    <col min="10244" max="10245" width="9" customWidth="1"/>
    <col min="10246" max="10246" width="11.42578125" customWidth="1"/>
    <col min="10247" max="10247" width="11.28515625" customWidth="1"/>
    <col min="10248" max="10251" width="9" customWidth="1"/>
    <col min="10252" max="10252" width="10.7109375" customWidth="1"/>
    <col min="10253" max="10253" width="11.85546875" customWidth="1"/>
    <col min="10254" max="10254" width="9" customWidth="1"/>
    <col min="10255" max="10255" width="12.5703125" customWidth="1"/>
    <col min="10256" max="10496" width="9.140625" customWidth="1"/>
    <col min="10497" max="10497" width="11.7109375" customWidth="1"/>
    <col min="10498" max="10498" width="9.5703125" customWidth="1"/>
    <col min="10499" max="10499" width="3.28515625" customWidth="1"/>
    <col min="10500" max="10501" width="9" customWidth="1"/>
    <col min="10502" max="10502" width="11.42578125" customWidth="1"/>
    <col min="10503" max="10503" width="11.28515625" customWidth="1"/>
    <col min="10504" max="10507" width="9" customWidth="1"/>
    <col min="10508" max="10508" width="10.7109375" customWidth="1"/>
    <col min="10509" max="10509" width="11.85546875" customWidth="1"/>
    <col min="10510" max="10510" width="9" customWidth="1"/>
    <col min="10511" max="10511" width="12.5703125" customWidth="1"/>
    <col min="10512" max="10752" width="9.140625" customWidth="1"/>
    <col min="10753" max="10753" width="11.7109375" customWidth="1"/>
    <col min="10754" max="10754" width="9.5703125" customWidth="1"/>
    <col min="10755" max="10755" width="3.28515625" customWidth="1"/>
    <col min="10756" max="10757" width="9" customWidth="1"/>
    <col min="10758" max="10758" width="11.42578125" customWidth="1"/>
    <col min="10759" max="10759" width="11.28515625" customWidth="1"/>
    <col min="10760" max="10763" width="9" customWidth="1"/>
    <col min="10764" max="10764" width="10.7109375" customWidth="1"/>
    <col min="10765" max="10765" width="11.85546875" customWidth="1"/>
    <col min="10766" max="10766" width="9" customWidth="1"/>
    <col min="10767" max="10767" width="12.5703125" customWidth="1"/>
    <col min="10768" max="11008" width="9.140625" customWidth="1"/>
    <col min="11009" max="11009" width="11.7109375" customWidth="1"/>
    <col min="11010" max="11010" width="9.5703125" customWidth="1"/>
    <col min="11011" max="11011" width="3.28515625" customWidth="1"/>
    <col min="11012" max="11013" width="9" customWidth="1"/>
    <col min="11014" max="11014" width="11.42578125" customWidth="1"/>
    <col min="11015" max="11015" width="11.28515625" customWidth="1"/>
    <col min="11016" max="11019" width="9" customWidth="1"/>
    <col min="11020" max="11020" width="10.7109375" customWidth="1"/>
    <col min="11021" max="11021" width="11.85546875" customWidth="1"/>
    <col min="11022" max="11022" width="9" customWidth="1"/>
    <col min="11023" max="11023" width="12.5703125" customWidth="1"/>
    <col min="11024" max="11264" width="9.140625" customWidth="1"/>
    <col min="11265" max="11265" width="11.7109375" customWidth="1"/>
    <col min="11266" max="11266" width="9.5703125" customWidth="1"/>
    <col min="11267" max="11267" width="3.28515625" customWidth="1"/>
    <col min="11268" max="11269" width="9" customWidth="1"/>
    <col min="11270" max="11270" width="11.42578125" customWidth="1"/>
    <col min="11271" max="11271" width="11.28515625" customWidth="1"/>
    <col min="11272" max="11275" width="9" customWidth="1"/>
    <col min="11276" max="11276" width="10.7109375" customWidth="1"/>
    <col min="11277" max="11277" width="11.85546875" customWidth="1"/>
    <col min="11278" max="11278" width="9" customWidth="1"/>
    <col min="11279" max="11279" width="12.5703125" customWidth="1"/>
    <col min="11280" max="11520" width="9.140625" customWidth="1"/>
    <col min="11521" max="11521" width="11.7109375" customWidth="1"/>
    <col min="11522" max="11522" width="9.5703125" customWidth="1"/>
    <col min="11523" max="11523" width="3.28515625" customWidth="1"/>
    <col min="11524" max="11525" width="9" customWidth="1"/>
    <col min="11526" max="11526" width="11.42578125" customWidth="1"/>
    <col min="11527" max="11527" width="11.28515625" customWidth="1"/>
    <col min="11528" max="11531" width="9" customWidth="1"/>
    <col min="11532" max="11532" width="10.7109375" customWidth="1"/>
    <col min="11533" max="11533" width="11.85546875" customWidth="1"/>
    <col min="11534" max="11534" width="9" customWidth="1"/>
    <col min="11535" max="11535" width="12.5703125" customWidth="1"/>
    <col min="11536" max="11776" width="9.140625" customWidth="1"/>
    <col min="11777" max="11777" width="11.7109375" customWidth="1"/>
    <col min="11778" max="11778" width="9.5703125" customWidth="1"/>
    <col min="11779" max="11779" width="3.28515625" customWidth="1"/>
    <col min="11780" max="11781" width="9" customWidth="1"/>
    <col min="11782" max="11782" width="11.42578125" customWidth="1"/>
    <col min="11783" max="11783" width="11.28515625" customWidth="1"/>
    <col min="11784" max="11787" width="9" customWidth="1"/>
    <col min="11788" max="11788" width="10.7109375" customWidth="1"/>
    <col min="11789" max="11789" width="11.85546875" customWidth="1"/>
    <col min="11790" max="11790" width="9" customWidth="1"/>
    <col min="11791" max="11791" width="12.5703125" customWidth="1"/>
    <col min="11792" max="12032" width="9.140625" customWidth="1"/>
    <col min="12033" max="12033" width="11.7109375" customWidth="1"/>
    <col min="12034" max="12034" width="9.5703125" customWidth="1"/>
    <col min="12035" max="12035" width="3.28515625" customWidth="1"/>
    <col min="12036" max="12037" width="9" customWidth="1"/>
    <col min="12038" max="12038" width="11.42578125" customWidth="1"/>
    <col min="12039" max="12039" width="11.28515625" customWidth="1"/>
    <col min="12040" max="12043" width="9" customWidth="1"/>
    <col min="12044" max="12044" width="10.7109375" customWidth="1"/>
    <col min="12045" max="12045" width="11.85546875" customWidth="1"/>
    <col min="12046" max="12046" width="9" customWidth="1"/>
    <col min="12047" max="12047" width="12.5703125" customWidth="1"/>
    <col min="12048" max="12288" width="9.140625" customWidth="1"/>
    <col min="12289" max="12289" width="11.7109375" customWidth="1"/>
    <col min="12290" max="12290" width="9.5703125" customWidth="1"/>
    <col min="12291" max="12291" width="3.28515625" customWidth="1"/>
    <col min="12292" max="12293" width="9" customWidth="1"/>
    <col min="12294" max="12294" width="11.42578125" customWidth="1"/>
    <col min="12295" max="12295" width="11.28515625" customWidth="1"/>
    <col min="12296" max="12299" width="9" customWidth="1"/>
    <col min="12300" max="12300" width="10.7109375" customWidth="1"/>
    <col min="12301" max="12301" width="11.85546875" customWidth="1"/>
    <col min="12302" max="12302" width="9" customWidth="1"/>
    <col min="12303" max="12303" width="12.5703125" customWidth="1"/>
    <col min="12304" max="12544" width="9.140625" customWidth="1"/>
    <col min="12545" max="12545" width="11.7109375" customWidth="1"/>
    <col min="12546" max="12546" width="9.5703125" customWidth="1"/>
    <col min="12547" max="12547" width="3.28515625" customWidth="1"/>
    <col min="12548" max="12549" width="9" customWidth="1"/>
    <col min="12550" max="12550" width="11.42578125" customWidth="1"/>
    <col min="12551" max="12551" width="11.28515625" customWidth="1"/>
    <col min="12552" max="12555" width="9" customWidth="1"/>
    <col min="12556" max="12556" width="10.7109375" customWidth="1"/>
    <col min="12557" max="12557" width="11.85546875" customWidth="1"/>
    <col min="12558" max="12558" width="9" customWidth="1"/>
    <col min="12559" max="12559" width="12.5703125" customWidth="1"/>
    <col min="12560" max="12800" width="9.140625" customWidth="1"/>
    <col min="12801" max="12801" width="11.7109375" customWidth="1"/>
    <col min="12802" max="12802" width="9.5703125" customWidth="1"/>
    <col min="12803" max="12803" width="3.28515625" customWidth="1"/>
    <col min="12804" max="12805" width="9" customWidth="1"/>
    <col min="12806" max="12806" width="11.42578125" customWidth="1"/>
    <col min="12807" max="12807" width="11.28515625" customWidth="1"/>
    <col min="12808" max="12811" width="9" customWidth="1"/>
    <col min="12812" max="12812" width="10.7109375" customWidth="1"/>
    <col min="12813" max="12813" width="11.85546875" customWidth="1"/>
    <col min="12814" max="12814" width="9" customWidth="1"/>
    <col min="12815" max="12815" width="12.5703125" customWidth="1"/>
    <col min="12816" max="13056" width="9.140625" customWidth="1"/>
    <col min="13057" max="13057" width="11.7109375" customWidth="1"/>
    <col min="13058" max="13058" width="9.5703125" customWidth="1"/>
    <col min="13059" max="13059" width="3.28515625" customWidth="1"/>
    <col min="13060" max="13061" width="9" customWidth="1"/>
    <col min="13062" max="13062" width="11.42578125" customWidth="1"/>
    <col min="13063" max="13063" width="11.28515625" customWidth="1"/>
    <col min="13064" max="13067" width="9" customWidth="1"/>
    <col min="13068" max="13068" width="10.7109375" customWidth="1"/>
    <col min="13069" max="13069" width="11.85546875" customWidth="1"/>
    <col min="13070" max="13070" width="9" customWidth="1"/>
    <col min="13071" max="13071" width="12.5703125" customWidth="1"/>
    <col min="13072" max="13312" width="9.140625" customWidth="1"/>
    <col min="13313" max="13313" width="11.7109375" customWidth="1"/>
    <col min="13314" max="13314" width="9.5703125" customWidth="1"/>
    <col min="13315" max="13315" width="3.28515625" customWidth="1"/>
    <col min="13316" max="13317" width="9" customWidth="1"/>
    <col min="13318" max="13318" width="11.42578125" customWidth="1"/>
    <col min="13319" max="13319" width="11.28515625" customWidth="1"/>
    <col min="13320" max="13323" width="9" customWidth="1"/>
    <col min="13324" max="13324" width="10.7109375" customWidth="1"/>
    <col min="13325" max="13325" width="11.85546875" customWidth="1"/>
    <col min="13326" max="13326" width="9" customWidth="1"/>
    <col min="13327" max="13327" width="12.5703125" customWidth="1"/>
    <col min="13328" max="13568" width="9.140625" customWidth="1"/>
    <col min="13569" max="13569" width="11.7109375" customWidth="1"/>
    <col min="13570" max="13570" width="9.5703125" customWidth="1"/>
    <col min="13571" max="13571" width="3.28515625" customWidth="1"/>
    <col min="13572" max="13573" width="9" customWidth="1"/>
    <col min="13574" max="13574" width="11.42578125" customWidth="1"/>
    <col min="13575" max="13575" width="11.28515625" customWidth="1"/>
    <col min="13576" max="13579" width="9" customWidth="1"/>
    <col min="13580" max="13580" width="10.7109375" customWidth="1"/>
    <col min="13581" max="13581" width="11.85546875" customWidth="1"/>
    <col min="13582" max="13582" width="9" customWidth="1"/>
    <col min="13583" max="13583" width="12.5703125" customWidth="1"/>
    <col min="13584" max="13824" width="9.140625" customWidth="1"/>
    <col min="13825" max="13825" width="11.7109375" customWidth="1"/>
    <col min="13826" max="13826" width="9.5703125" customWidth="1"/>
    <col min="13827" max="13827" width="3.28515625" customWidth="1"/>
    <col min="13828" max="13829" width="9" customWidth="1"/>
    <col min="13830" max="13830" width="11.42578125" customWidth="1"/>
    <col min="13831" max="13831" width="11.28515625" customWidth="1"/>
    <col min="13832" max="13835" width="9" customWidth="1"/>
    <col min="13836" max="13836" width="10.7109375" customWidth="1"/>
    <col min="13837" max="13837" width="11.85546875" customWidth="1"/>
    <col min="13838" max="13838" width="9" customWidth="1"/>
    <col min="13839" max="13839" width="12.5703125" customWidth="1"/>
    <col min="13840" max="14080" width="9.140625" customWidth="1"/>
    <col min="14081" max="14081" width="11.7109375" customWidth="1"/>
    <col min="14082" max="14082" width="9.5703125" customWidth="1"/>
    <col min="14083" max="14083" width="3.28515625" customWidth="1"/>
    <col min="14084" max="14085" width="9" customWidth="1"/>
    <col min="14086" max="14086" width="11.42578125" customWidth="1"/>
    <col min="14087" max="14087" width="11.28515625" customWidth="1"/>
    <col min="14088" max="14091" width="9" customWidth="1"/>
    <col min="14092" max="14092" width="10.7109375" customWidth="1"/>
    <col min="14093" max="14093" width="11.85546875" customWidth="1"/>
    <col min="14094" max="14094" width="9" customWidth="1"/>
    <col min="14095" max="14095" width="12.5703125" customWidth="1"/>
    <col min="14096" max="14336" width="9.140625" customWidth="1"/>
    <col min="14337" max="14337" width="11.7109375" customWidth="1"/>
    <col min="14338" max="14338" width="9.5703125" customWidth="1"/>
    <col min="14339" max="14339" width="3.28515625" customWidth="1"/>
    <col min="14340" max="14341" width="9" customWidth="1"/>
    <col min="14342" max="14342" width="11.42578125" customWidth="1"/>
    <col min="14343" max="14343" width="11.28515625" customWidth="1"/>
    <col min="14344" max="14347" width="9" customWidth="1"/>
    <col min="14348" max="14348" width="10.7109375" customWidth="1"/>
    <col min="14349" max="14349" width="11.85546875" customWidth="1"/>
    <col min="14350" max="14350" width="9" customWidth="1"/>
    <col min="14351" max="14351" width="12.5703125" customWidth="1"/>
    <col min="14352" max="14592" width="9.140625" customWidth="1"/>
    <col min="14593" max="14593" width="11.7109375" customWidth="1"/>
    <col min="14594" max="14594" width="9.5703125" customWidth="1"/>
    <col min="14595" max="14595" width="3.28515625" customWidth="1"/>
    <col min="14596" max="14597" width="9" customWidth="1"/>
    <col min="14598" max="14598" width="11.42578125" customWidth="1"/>
    <col min="14599" max="14599" width="11.28515625" customWidth="1"/>
    <col min="14600" max="14603" width="9" customWidth="1"/>
    <col min="14604" max="14604" width="10.7109375" customWidth="1"/>
    <col min="14605" max="14605" width="11.85546875" customWidth="1"/>
    <col min="14606" max="14606" width="9" customWidth="1"/>
    <col min="14607" max="14607" width="12.5703125" customWidth="1"/>
    <col min="14608" max="14848" width="9.140625" customWidth="1"/>
    <col min="14849" max="14849" width="11.7109375" customWidth="1"/>
    <col min="14850" max="14850" width="9.5703125" customWidth="1"/>
    <col min="14851" max="14851" width="3.28515625" customWidth="1"/>
    <col min="14852" max="14853" width="9" customWidth="1"/>
    <col min="14854" max="14854" width="11.42578125" customWidth="1"/>
    <col min="14855" max="14855" width="11.28515625" customWidth="1"/>
    <col min="14856" max="14859" width="9" customWidth="1"/>
    <col min="14860" max="14860" width="10.7109375" customWidth="1"/>
    <col min="14861" max="14861" width="11.85546875" customWidth="1"/>
    <col min="14862" max="14862" width="9" customWidth="1"/>
    <col min="14863" max="14863" width="12.5703125" customWidth="1"/>
    <col min="14864" max="15104" width="9.140625" customWidth="1"/>
    <col min="15105" max="15105" width="11.7109375" customWidth="1"/>
    <col min="15106" max="15106" width="9.5703125" customWidth="1"/>
    <col min="15107" max="15107" width="3.28515625" customWidth="1"/>
    <col min="15108" max="15109" width="9" customWidth="1"/>
    <col min="15110" max="15110" width="11.42578125" customWidth="1"/>
    <col min="15111" max="15111" width="11.28515625" customWidth="1"/>
    <col min="15112" max="15115" width="9" customWidth="1"/>
    <col min="15116" max="15116" width="10.7109375" customWidth="1"/>
    <col min="15117" max="15117" width="11.85546875" customWidth="1"/>
    <col min="15118" max="15118" width="9" customWidth="1"/>
    <col min="15119" max="15119" width="12.5703125" customWidth="1"/>
    <col min="15120" max="15360" width="9.140625" customWidth="1"/>
    <col min="15361" max="15361" width="11.7109375" customWidth="1"/>
    <col min="15362" max="15362" width="9.5703125" customWidth="1"/>
    <col min="15363" max="15363" width="3.28515625" customWidth="1"/>
    <col min="15364" max="15365" width="9" customWidth="1"/>
    <col min="15366" max="15366" width="11.42578125" customWidth="1"/>
    <col min="15367" max="15367" width="11.28515625" customWidth="1"/>
    <col min="15368" max="15371" width="9" customWidth="1"/>
    <col min="15372" max="15372" width="10.7109375" customWidth="1"/>
    <col min="15373" max="15373" width="11.85546875" customWidth="1"/>
    <col min="15374" max="15374" width="9" customWidth="1"/>
    <col min="15375" max="15375" width="12.5703125" customWidth="1"/>
    <col min="15376" max="15616" width="9.140625" customWidth="1"/>
    <col min="15617" max="15617" width="11.7109375" customWidth="1"/>
    <col min="15618" max="15618" width="9.5703125" customWidth="1"/>
    <col min="15619" max="15619" width="3.28515625" customWidth="1"/>
    <col min="15620" max="15621" width="9" customWidth="1"/>
    <col min="15622" max="15622" width="11.42578125" customWidth="1"/>
    <col min="15623" max="15623" width="11.28515625" customWidth="1"/>
    <col min="15624" max="15627" width="9" customWidth="1"/>
    <col min="15628" max="15628" width="10.7109375" customWidth="1"/>
    <col min="15629" max="15629" width="11.85546875" customWidth="1"/>
    <col min="15630" max="15630" width="9" customWidth="1"/>
    <col min="15631" max="15631" width="12.5703125" customWidth="1"/>
    <col min="15632" max="15872" width="9.140625" customWidth="1"/>
    <col min="15873" max="15873" width="11.7109375" customWidth="1"/>
    <col min="15874" max="15874" width="9.5703125" customWidth="1"/>
    <col min="15875" max="15875" width="3.28515625" customWidth="1"/>
    <col min="15876" max="15877" width="9" customWidth="1"/>
    <col min="15878" max="15878" width="11.42578125" customWidth="1"/>
    <col min="15879" max="15879" width="11.28515625" customWidth="1"/>
    <col min="15880" max="15883" width="9" customWidth="1"/>
    <col min="15884" max="15884" width="10.7109375" customWidth="1"/>
    <col min="15885" max="15885" width="11.85546875" customWidth="1"/>
    <col min="15886" max="15886" width="9" customWidth="1"/>
    <col min="15887" max="15887" width="12.5703125" customWidth="1"/>
    <col min="15888" max="16128" width="9.140625" customWidth="1"/>
    <col min="16129" max="16129" width="11.7109375" customWidth="1"/>
    <col min="16130" max="16130" width="9.5703125" customWidth="1"/>
    <col min="16131" max="16131" width="3.28515625" customWidth="1"/>
    <col min="16132" max="16133" width="9" customWidth="1"/>
    <col min="16134" max="16134" width="11.42578125" customWidth="1"/>
    <col min="16135" max="16135" width="11.28515625" customWidth="1"/>
    <col min="16136" max="16139" width="9" customWidth="1"/>
    <col min="16140" max="16140" width="10.7109375" customWidth="1"/>
    <col min="16141" max="16141" width="11.85546875" customWidth="1"/>
    <col min="16142" max="16142" width="9" customWidth="1"/>
    <col min="16143" max="16143" width="12.5703125" customWidth="1"/>
    <col min="16144" max="16384" width="9.140625" customWidth="1"/>
  </cols>
  <sheetData>
    <row r="1" spans="1:15" ht="42" customHeight="1" x14ac:dyDescent="0.25">
      <c r="M1" s="244" t="s">
        <v>237</v>
      </c>
      <c r="N1" s="244"/>
      <c r="O1" s="244"/>
    </row>
    <row r="2" spans="1:15" ht="12.75" customHeight="1" x14ac:dyDescent="0.25">
      <c r="A2" s="269" t="s">
        <v>198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</row>
    <row r="3" spans="1:15" ht="32.1" customHeight="1" x14ac:dyDescent="0.25">
      <c r="A3" s="270" t="s">
        <v>199</v>
      </c>
      <c r="B3" s="272" t="s">
        <v>214</v>
      </c>
      <c r="C3" s="272"/>
      <c r="D3" s="275" t="s">
        <v>200</v>
      </c>
      <c r="E3" s="275"/>
      <c r="F3" s="275"/>
      <c r="G3" s="275"/>
      <c r="H3" s="275"/>
      <c r="I3" s="275"/>
      <c r="J3" s="275" t="s">
        <v>215</v>
      </c>
      <c r="K3" s="275"/>
      <c r="L3" s="275"/>
      <c r="M3" s="275"/>
      <c r="N3" s="275"/>
      <c r="O3" s="275"/>
    </row>
    <row r="4" spans="1:15" ht="46.5" customHeight="1" x14ac:dyDescent="0.25">
      <c r="A4" s="271"/>
      <c r="B4" s="273"/>
      <c r="C4" s="274"/>
      <c r="D4" s="193" t="s">
        <v>201</v>
      </c>
      <c r="E4" s="193" t="s">
        <v>11</v>
      </c>
      <c r="F4" s="194" t="s">
        <v>28</v>
      </c>
      <c r="G4" s="194" t="s">
        <v>202</v>
      </c>
      <c r="H4" s="193" t="s">
        <v>10</v>
      </c>
      <c r="I4" s="193" t="s">
        <v>13</v>
      </c>
      <c r="J4" s="193" t="s">
        <v>201</v>
      </c>
      <c r="K4" s="193" t="s">
        <v>11</v>
      </c>
      <c r="L4" s="194" t="s">
        <v>28</v>
      </c>
      <c r="M4" s="194" t="s">
        <v>202</v>
      </c>
      <c r="N4" s="193" t="s">
        <v>10</v>
      </c>
      <c r="O4" s="193" t="s">
        <v>13</v>
      </c>
    </row>
    <row r="5" spans="1:15" ht="11.25" customHeight="1" x14ac:dyDescent="0.25">
      <c r="A5" s="265" t="s">
        <v>75</v>
      </c>
      <c r="B5" s="187" t="s">
        <v>203</v>
      </c>
      <c r="C5" s="188" t="s">
        <v>204</v>
      </c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</row>
    <row r="6" spans="1:15" ht="11.25" customHeight="1" x14ac:dyDescent="0.25">
      <c r="A6" s="266"/>
      <c r="B6" s="187" t="s">
        <v>203</v>
      </c>
      <c r="C6" s="188" t="s">
        <v>205</v>
      </c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</row>
    <row r="7" spans="1:15" ht="11.25" customHeight="1" x14ac:dyDescent="0.25">
      <c r="A7" s="266"/>
      <c r="B7" s="187" t="s">
        <v>206</v>
      </c>
      <c r="C7" s="188" t="s">
        <v>204</v>
      </c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</row>
    <row r="8" spans="1:15" ht="11.25" customHeight="1" x14ac:dyDescent="0.25">
      <c r="A8" s="266"/>
      <c r="B8" s="187" t="s">
        <v>206</v>
      </c>
      <c r="C8" s="188" t="s">
        <v>205</v>
      </c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</row>
    <row r="9" spans="1:15" ht="11.25" customHeight="1" x14ac:dyDescent="0.25">
      <c r="A9" s="266"/>
      <c r="B9" s="187" t="s">
        <v>207</v>
      </c>
      <c r="C9" s="188" t="s">
        <v>204</v>
      </c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89"/>
    </row>
    <row r="10" spans="1:15" ht="11.25" customHeight="1" x14ac:dyDescent="0.25">
      <c r="A10" s="266"/>
      <c r="B10" s="187" t="s">
        <v>207</v>
      </c>
      <c r="C10" s="188" t="s">
        <v>205</v>
      </c>
      <c r="D10" s="189"/>
      <c r="E10" s="189"/>
      <c r="F10" s="189"/>
      <c r="G10" s="189"/>
      <c r="H10" s="189"/>
      <c r="I10" s="189"/>
      <c r="J10" s="189"/>
      <c r="K10" s="189"/>
      <c r="L10" s="189"/>
      <c r="M10" s="189"/>
      <c r="N10" s="189"/>
      <c r="O10" s="189"/>
    </row>
    <row r="11" spans="1:15" ht="11.25" customHeight="1" x14ac:dyDescent="0.25">
      <c r="A11" s="266"/>
      <c r="B11" s="187" t="s">
        <v>208</v>
      </c>
      <c r="C11" s="188" t="s">
        <v>204</v>
      </c>
      <c r="D11" s="190">
        <v>73</v>
      </c>
      <c r="E11" s="190">
        <v>14</v>
      </c>
      <c r="F11" s="190">
        <v>12</v>
      </c>
      <c r="G11" s="190">
        <v>43</v>
      </c>
      <c r="H11" s="190">
        <v>4</v>
      </c>
      <c r="I11" s="190">
        <v>146</v>
      </c>
      <c r="J11" s="191">
        <v>7121</v>
      </c>
      <c r="K11" s="191">
        <v>1366</v>
      </c>
      <c r="L11" s="191">
        <v>1171</v>
      </c>
      <c r="M11" s="191">
        <v>4194</v>
      </c>
      <c r="N11" s="190">
        <v>390</v>
      </c>
      <c r="O11" s="191">
        <v>14242</v>
      </c>
    </row>
    <row r="12" spans="1:15" ht="11.25" customHeight="1" x14ac:dyDescent="0.25">
      <c r="A12" s="266"/>
      <c r="B12" s="187" t="s">
        <v>208</v>
      </c>
      <c r="C12" s="188" t="s">
        <v>205</v>
      </c>
      <c r="D12" s="190">
        <v>51</v>
      </c>
      <c r="E12" s="190">
        <v>13</v>
      </c>
      <c r="F12" s="190">
        <v>19</v>
      </c>
      <c r="G12" s="190">
        <v>30</v>
      </c>
      <c r="H12" s="190">
        <v>5</v>
      </c>
      <c r="I12" s="190">
        <v>118</v>
      </c>
      <c r="J12" s="191">
        <v>9058</v>
      </c>
      <c r="K12" s="191">
        <v>2309</v>
      </c>
      <c r="L12" s="191">
        <v>3375</v>
      </c>
      <c r="M12" s="191">
        <v>5328</v>
      </c>
      <c r="N12" s="190">
        <v>888</v>
      </c>
      <c r="O12" s="191">
        <v>20958</v>
      </c>
    </row>
    <row r="13" spans="1:15" ht="11.25" customHeight="1" x14ac:dyDescent="0.25">
      <c r="A13" s="266"/>
      <c r="B13" s="187" t="s">
        <v>209</v>
      </c>
      <c r="C13" s="188" t="s">
        <v>204</v>
      </c>
      <c r="D13" s="191">
        <v>2548</v>
      </c>
      <c r="E13" s="190">
        <v>832</v>
      </c>
      <c r="F13" s="190">
        <v>681</v>
      </c>
      <c r="G13" s="191">
        <v>1258</v>
      </c>
      <c r="H13" s="190">
        <v>133</v>
      </c>
      <c r="I13" s="191">
        <v>5452</v>
      </c>
      <c r="J13" s="191">
        <v>227622</v>
      </c>
      <c r="K13" s="191">
        <v>74326</v>
      </c>
      <c r="L13" s="191">
        <v>60836</v>
      </c>
      <c r="M13" s="191">
        <v>112382</v>
      </c>
      <c r="N13" s="191">
        <v>11881</v>
      </c>
      <c r="O13" s="191">
        <v>487047</v>
      </c>
    </row>
    <row r="14" spans="1:15" ht="11.25" customHeight="1" x14ac:dyDescent="0.25">
      <c r="A14" s="266"/>
      <c r="B14" s="187" t="s">
        <v>210</v>
      </c>
      <c r="C14" s="188" t="s">
        <v>205</v>
      </c>
      <c r="D14" s="191">
        <v>3056</v>
      </c>
      <c r="E14" s="190">
        <v>930</v>
      </c>
      <c r="F14" s="190">
        <v>731</v>
      </c>
      <c r="G14" s="191">
        <v>1433</v>
      </c>
      <c r="H14" s="190">
        <v>161</v>
      </c>
      <c r="I14" s="191">
        <v>6311</v>
      </c>
      <c r="J14" s="191">
        <v>544971</v>
      </c>
      <c r="K14" s="191">
        <v>165845</v>
      </c>
      <c r="L14" s="191">
        <v>130358</v>
      </c>
      <c r="M14" s="191">
        <v>255544</v>
      </c>
      <c r="N14" s="191">
        <v>28711</v>
      </c>
      <c r="O14" s="191">
        <v>1125429</v>
      </c>
    </row>
    <row r="15" spans="1:15" ht="11.25" customHeight="1" x14ac:dyDescent="0.25">
      <c r="A15" s="266"/>
      <c r="B15" s="187" t="s">
        <v>211</v>
      </c>
      <c r="C15" s="188" t="s">
        <v>204</v>
      </c>
      <c r="D15" s="190">
        <v>593</v>
      </c>
      <c r="E15" s="190">
        <v>206</v>
      </c>
      <c r="F15" s="190">
        <v>101</v>
      </c>
      <c r="G15" s="190">
        <v>358</v>
      </c>
      <c r="H15" s="190">
        <v>20</v>
      </c>
      <c r="I15" s="191">
        <v>1278</v>
      </c>
      <c r="J15" s="191">
        <v>94718</v>
      </c>
      <c r="K15" s="191">
        <v>32904</v>
      </c>
      <c r="L15" s="191">
        <v>16132</v>
      </c>
      <c r="M15" s="191">
        <v>57182</v>
      </c>
      <c r="N15" s="191">
        <v>3195</v>
      </c>
      <c r="O15" s="191">
        <v>204131</v>
      </c>
    </row>
    <row r="16" spans="1:15" ht="11.25" customHeight="1" x14ac:dyDescent="0.25">
      <c r="A16" s="266"/>
      <c r="B16" s="187" t="s">
        <v>212</v>
      </c>
      <c r="C16" s="188" t="s">
        <v>205</v>
      </c>
      <c r="D16" s="191">
        <v>1595</v>
      </c>
      <c r="E16" s="190">
        <v>493</v>
      </c>
      <c r="F16" s="190">
        <v>311</v>
      </c>
      <c r="G16" s="191">
        <v>1030</v>
      </c>
      <c r="H16" s="190">
        <v>52</v>
      </c>
      <c r="I16" s="191">
        <v>3481</v>
      </c>
      <c r="J16" s="191">
        <v>315483</v>
      </c>
      <c r="K16" s="191">
        <v>97513</v>
      </c>
      <c r="L16" s="191">
        <v>61514</v>
      </c>
      <c r="M16" s="191">
        <v>203729</v>
      </c>
      <c r="N16" s="191">
        <v>10285</v>
      </c>
      <c r="O16" s="191">
        <v>688524</v>
      </c>
    </row>
    <row r="17" spans="1:15" ht="11.25" customHeight="1" x14ac:dyDescent="0.25">
      <c r="A17" s="267"/>
      <c r="B17" s="268" t="s">
        <v>13</v>
      </c>
      <c r="C17" s="268"/>
      <c r="D17" s="191">
        <v>7916</v>
      </c>
      <c r="E17" s="191">
        <v>2488</v>
      </c>
      <c r="F17" s="191">
        <v>1855</v>
      </c>
      <c r="G17" s="191">
        <v>4152</v>
      </c>
      <c r="H17" s="190">
        <v>375</v>
      </c>
      <c r="I17" s="195">
        <v>16786</v>
      </c>
      <c r="J17" s="191">
        <v>1198973</v>
      </c>
      <c r="K17" s="191">
        <v>374263</v>
      </c>
      <c r="L17" s="191">
        <v>273386</v>
      </c>
      <c r="M17" s="191">
        <v>638359</v>
      </c>
      <c r="N17" s="191">
        <v>55350</v>
      </c>
      <c r="O17" s="197">
        <v>2540331</v>
      </c>
    </row>
    <row r="18" spans="1:15" ht="11.25" customHeight="1" x14ac:dyDescent="0.25">
      <c r="A18" s="265" t="s">
        <v>76</v>
      </c>
      <c r="B18" s="187" t="s">
        <v>203</v>
      </c>
      <c r="C18" s="188" t="s">
        <v>204</v>
      </c>
      <c r="D18" s="189"/>
      <c r="E18" s="189"/>
      <c r="F18" s="189"/>
      <c r="G18" s="189"/>
      <c r="H18" s="189"/>
      <c r="I18" s="189"/>
      <c r="J18" s="189"/>
      <c r="K18" s="189"/>
      <c r="L18" s="189"/>
      <c r="M18" s="189"/>
      <c r="N18" s="189"/>
      <c r="O18" s="189"/>
    </row>
    <row r="19" spans="1:15" ht="11.25" customHeight="1" x14ac:dyDescent="0.25">
      <c r="A19" s="266"/>
      <c r="B19" s="187" t="s">
        <v>203</v>
      </c>
      <c r="C19" s="188" t="s">
        <v>205</v>
      </c>
      <c r="D19" s="189"/>
      <c r="E19" s="189"/>
      <c r="F19" s="189"/>
      <c r="G19" s="189"/>
      <c r="H19" s="189"/>
      <c r="I19" s="189"/>
      <c r="J19" s="189"/>
      <c r="K19" s="189"/>
      <c r="L19" s="189"/>
      <c r="M19" s="189"/>
      <c r="N19" s="189"/>
      <c r="O19" s="189"/>
    </row>
    <row r="20" spans="1:15" ht="11.25" customHeight="1" x14ac:dyDescent="0.25">
      <c r="A20" s="266"/>
      <c r="B20" s="187" t="s">
        <v>206</v>
      </c>
      <c r="C20" s="188" t="s">
        <v>204</v>
      </c>
      <c r="D20" s="189"/>
      <c r="E20" s="189"/>
      <c r="F20" s="189"/>
      <c r="G20" s="189"/>
      <c r="H20" s="189"/>
      <c r="I20" s="189"/>
      <c r="J20" s="189"/>
      <c r="K20" s="189"/>
      <c r="L20" s="189"/>
      <c r="M20" s="189"/>
      <c r="N20" s="189"/>
      <c r="O20" s="189"/>
    </row>
    <row r="21" spans="1:15" ht="11.25" customHeight="1" x14ac:dyDescent="0.25">
      <c r="A21" s="266"/>
      <c r="B21" s="187" t="s">
        <v>206</v>
      </c>
      <c r="C21" s="188" t="s">
        <v>205</v>
      </c>
      <c r="D21" s="189"/>
      <c r="E21" s="189"/>
      <c r="F21" s="189"/>
      <c r="G21" s="189"/>
      <c r="H21" s="189"/>
      <c r="I21" s="189"/>
      <c r="J21" s="189"/>
      <c r="K21" s="189"/>
      <c r="L21" s="189"/>
      <c r="M21" s="189"/>
      <c r="N21" s="189"/>
      <c r="O21" s="189"/>
    </row>
    <row r="22" spans="1:15" ht="11.25" customHeight="1" x14ac:dyDescent="0.25">
      <c r="A22" s="266"/>
      <c r="B22" s="187" t="s">
        <v>207</v>
      </c>
      <c r="C22" s="188" t="s">
        <v>204</v>
      </c>
      <c r="D22" s="190">
        <v>4</v>
      </c>
      <c r="E22" s="190">
        <v>2</v>
      </c>
      <c r="F22" s="190">
        <v>1</v>
      </c>
      <c r="G22" s="189"/>
      <c r="H22" s="190">
        <v>3</v>
      </c>
      <c r="I22" s="190">
        <v>10</v>
      </c>
      <c r="J22" s="191">
        <v>1135</v>
      </c>
      <c r="K22" s="190">
        <v>568</v>
      </c>
      <c r="L22" s="190">
        <v>284</v>
      </c>
      <c r="M22" s="189"/>
      <c r="N22" s="190">
        <v>852</v>
      </c>
      <c r="O22" s="191">
        <v>2839</v>
      </c>
    </row>
    <row r="23" spans="1:15" ht="11.25" customHeight="1" x14ac:dyDescent="0.25">
      <c r="A23" s="266"/>
      <c r="B23" s="187" t="s">
        <v>207</v>
      </c>
      <c r="C23" s="188" t="s">
        <v>205</v>
      </c>
      <c r="D23" s="190">
        <v>8</v>
      </c>
      <c r="E23" s="190">
        <v>4</v>
      </c>
      <c r="F23" s="190">
        <v>4</v>
      </c>
      <c r="G23" s="190">
        <v>1</v>
      </c>
      <c r="H23" s="190">
        <v>8</v>
      </c>
      <c r="I23" s="190">
        <v>25</v>
      </c>
      <c r="J23" s="191">
        <v>2393</v>
      </c>
      <c r="K23" s="191">
        <v>1197</v>
      </c>
      <c r="L23" s="191">
        <v>1197</v>
      </c>
      <c r="M23" s="190">
        <v>299</v>
      </c>
      <c r="N23" s="191">
        <v>2393</v>
      </c>
      <c r="O23" s="191">
        <v>7479</v>
      </c>
    </row>
    <row r="24" spans="1:15" ht="11.25" customHeight="1" x14ac:dyDescent="0.25">
      <c r="A24" s="266"/>
      <c r="B24" s="187" t="s">
        <v>208</v>
      </c>
      <c r="C24" s="188" t="s">
        <v>204</v>
      </c>
      <c r="D24" s="190">
        <v>108</v>
      </c>
      <c r="E24" s="190">
        <v>53</v>
      </c>
      <c r="F24" s="190">
        <v>77</v>
      </c>
      <c r="G24" s="190">
        <v>35</v>
      </c>
      <c r="H24" s="190">
        <v>123</v>
      </c>
      <c r="I24" s="190">
        <v>396</v>
      </c>
      <c r="J24" s="191">
        <v>10535</v>
      </c>
      <c r="K24" s="191">
        <v>5170</v>
      </c>
      <c r="L24" s="191">
        <v>7511</v>
      </c>
      <c r="M24" s="191">
        <v>3414</v>
      </c>
      <c r="N24" s="191">
        <v>11998</v>
      </c>
      <c r="O24" s="191">
        <v>38628</v>
      </c>
    </row>
    <row r="25" spans="1:15" ht="11.25" customHeight="1" x14ac:dyDescent="0.25">
      <c r="A25" s="266"/>
      <c r="B25" s="187" t="s">
        <v>208</v>
      </c>
      <c r="C25" s="188" t="s">
        <v>205</v>
      </c>
      <c r="D25" s="190">
        <v>392</v>
      </c>
      <c r="E25" s="190">
        <v>228</v>
      </c>
      <c r="F25" s="190">
        <v>338</v>
      </c>
      <c r="G25" s="190">
        <v>161</v>
      </c>
      <c r="H25" s="190">
        <v>348</v>
      </c>
      <c r="I25" s="191">
        <v>1467</v>
      </c>
      <c r="J25" s="191">
        <v>69624</v>
      </c>
      <c r="K25" s="191">
        <v>40496</v>
      </c>
      <c r="L25" s="191">
        <v>60033</v>
      </c>
      <c r="M25" s="191">
        <v>28596</v>
      </c>
      <c r="N25" s="191">
        <v>61809</v>
      </c>
      <c r="O25" s="191">
        <v>260558</v>
      </c>
    </row>
    <row r="26" spans="1:15" ht="11.25" customHeight="1" x14ac:dyDescent="0.25">
      <c r="A26" s="266"/>
      <c r="B26" s="187" t="s">
        <v>209</v>
      </c>
      <c r="C26" s="188" t="s">
        <v>204</v>
      </c>
      <c r="D26" s="190">
        <v>264</v>
      </c>
      <c r="E26" s="190">
        <v>76</v>
      </c>
      <c r="F26" s="190">
        <v>118</v>
      </c>
      <c r="G26" s="190">
        <v>53</v>
      </c>
      <c r="H26" s="190">
        <v>83</v>
      </c>
      <c r="I26" s="190">
        <v>594</v>
      </c>
      <c r="J26" s="191">
        <v>23584</v>
      </c>
      <c r="K26" s="191">
        <v>6789</v>
      </c>
      <c r="L26" s="191">
        <v>10541</v>
      </c>
      <c r="M26" s="191">
        <v>4735</v>
      </c>
      <c r="N26" s="191">
        <v>7415</v>
      </c>
      <c r="O26" s="191">
        <v>53064</v>
      </c>
    </row>
    <row r="27" spans="1:15" ht="11.25" customHeight="1" x14ac:dyDescent="0.25">
      <c r="A27" s="266"/>
      <c r="B27" s="187" t="s">
        <v>210</v>
      </c>
      <c r="C27" s="188" t="s">
        <v>205</v>
      </c>
      <c r="D27" s="190">
        <v>769</v>
      </c>
      <c r="E27" s="190">
        <v>204</v>
      </c>
      <c r="F27" s="190">
        <v>342</v>
      </c>
      <c r="G27" s="190">
        <v>150</v>
      </c>
      <c r="H27" s="190">
        <v>204</v>
      </c>
      <c r="I27" s="191">
        <v>1669</v>
      </c>
      <c r="J27" s="191">
        <v>137134</v>
      </c>
      <c r="K27" s="191">
        <v>36379</v>
      </c>
      <c r="L27" s="191">
        <v>60988</v>
      </c>
      <c r="M27" s="191">
        <v>26749</v>
      </c>
      <c r="N27" s="191">
        <v>36379</v>
      </c>
      <c r="O27" s="191">
        <v>297629</v>
      </c>
    </row>
    <row r="28" spans="1:15" ht="11.25" customHeight="1" x14ac:dyDescent="0.25">
      <c r="A28" s="266"/>
      <c r="B28" s="187" t="s">
        <v>211</v>
      </c>
      <c r="C28" s="188" t="s">
        <v>204</v>
      </c>
      <c r="D28" s="190">
        <v>1</v>
      </c>
      <c r="E28" s="189"/>
      <c r="F28" s="190">
        <v>3</v>
      </c>
      <c r="G28" s="189"/>
      <c r="H28" s="189"/>
      <c r="I28" s="190">
        <v>4</v>
      </c>
      <c r="J28" s="190">
        <v>160</v>
      </c>
      <c r="K28" s="189"/>
      <c r="L28" s="190">
        <v>479</v>
      </c>
      <c r="M28" s="189"/>
      <c r="N28" s="189"/>
      <c r="O28" s="190">
        <v>639</v>
      </c>
    </row>
    <row r="29" spans="1:15" ht="11.25" customHeight="1" x14ac:dyDescent="0.25">
      <c r="A29" s="266"/>
      <c r="B29" s="187" t="s">
        <v>212</v>
      </c>
      <c r="C29" s="188" t="s">
        <v>205</v>
      </c>
      <c r="D29" s="190">
        <v>4</v>
      </c>
      <c r="E29" s="190">
        <v>1</v>
      </c>
      <c r="F29" s="190">
        <v>2</v>
      </c>
      <c r="G29" s="190">
        <v>4</v>
      </c>
      <c r="H29" s="189"/>
      <c r="I29" s="190">
        <v>11</v>
      </c>
      <c r="J29" s="190">
        <v>791</v>
      </c>
      <c r="K29" s="190">
        <v>198</v>
      </c>
      <c r="L29" s="190">
        <v>396</v>
      </c>
      <c r="M29" s="190">
        <v>791</v>
      </c>
      <c r="N29" s="189"/>
      <c r="O29" s="191">
        <v>2176</v>
      </c>
    </row>
    <row r="30" spans="1:15" ht="11.25" customHeight="1" x14ac:dyDescent="0.25">
      <c r="A30" s="267"/>
      <c r="B30" s="268" t="s">
        <v>13</v>
      </c>
      <c r="C30" s="268"/>
      <c r="D30" s="191">
        <v>1550</v>
      </c>
      <c r="E30" s="190">
        <v>568</v>
      </c>
      <c r="F30" s="190">
        <v>885</v>
      </c>
      <c r="G30" s="190">
        <v>404</v>
      </c>
      <c r="H30" s="190">
        <v>769</v>
      </c>
      <c r="I30" s="195">
        <v>4176</v>
      </c>
      <c r="J30" s="191">
        <v>245356</v>
      </c>
      <c r="K30" s="191">
        <v>90797</v>
      </c>
      <c r="L30" s="191">
        <v>141429</v>
      </c>
      <c r="M30" s="191">
        <v>64584</v>
      </c>
      <c r="N30" s="191">
        <v>120846</v>
      </c>
      <c r="O30" s="197">
        <v>663012</v>
      </c>
    </row>
    <row r="31" spans="1:15" ht="11.25" customHeight="1" x14ac:dyDescent="0.25">
      <c r="A31" s="265" t="s">
        <v>77</v>
      </c>
      <c r="B31" s="187" t="s">
        <v>203</v>
      </c>
      <c r="C31" s="188" t="s">
        <v>204</v>
      </c>
      <c r="D31" s="189"/>
      <c r="E31" s="189"/>
      <c r="F31" s="189"/>
      <c r="G31" s="189"/>
      <c r="H31" s="189"/>
      <c r="I31" s="189"/>
      <c r="J31" s="189"/>
      <c r="K31" s="189"/>
      <c r="L31" s="189"/>
      <c r="M31" s="189"/>
      <c r="N31" s="189"/>
      <c r="O31" s="189"/>
    </row>
    <row r="32" spans="1:15" ht="11.25" customHeight="1" x14ac:dyDescent="0.25">
      <c r="A32" s="266"/>
      <c r="B32" s="187" t="s">
        <v>203</v>
      </c>
      <c r="C32" s="188" t="s">
        <v>205</v>
      </c>
      <c r="D32" s="189"/>
      <c r="E32" s="189"/>
      <c r="F32" s="189"/>
      <c r="G32" s="189"/>
      <c r="H32" s="189"/>
      <c r="I32" s="189"/>
      <c r="J32" s="189"/>
      <c r="K32" s="189"/>
      <c r="L32" s="189"/>
      <c r="M32" s="189"/>
      <c r="N32" s="189"/>
      <c r="O32" s="189"/>
    </row>
    <row r="33" spans="1:15" ht="11.25" customHeight="1" x14ac:dyDescent="0.25">
      <c r="A33" s="266"/>
      <c r="B33" s="187" t="s">
        <v>206</v>
      </c>
      <c r="C33" s="188" t="s">
        <v>204</v>
      </c>
      <c r="D33" s="189"/>
      <c r="E33" s="189"/>
      <c r="F33" s="189"/>
      <c r="G33" s="189"/>
      <c r="H33" s="189"/>
      <c r="I33" s="189"/>
      <c r="J33" s="189"/>
      <c r="K33" s="189"/>
      <c r="L33" s="189"/>
      <c r="M33" s="189"/>
      <c r="N33" s="189"/>
      <c r="O33" s="189"/>
    </row>
    <row r="34" spans="1:15" ht="11.25" customHeight="1" x14ac:dyDescent="0.25">
      <c r="A34" s="266"/>
      <c r="B34" s="187" t="s">
        <v>206</v>
      </c>
      <c r="C34" s="188" t="s">
        <v>205</v>
      </c>
      <c r="D34" s="189"/>
      <c r="E34" s="189"/>
      <c r="F34" s="189"/>
      <c r="G34" s="189"/>
      <c r="H34" s="189"/>
      <c r="I34" s="189"/>
      <c r="J34" s="189"/>
      <c r="K34" s="189"/>
      <c r="L34" s="189"/>
      <c r="M34" s="189"/>
      <c r="N34" s="189"/>
      <c r="O34" s="189"/>
    </row>
    <row r="35" spans="1:15" ht="11.25" customHeight="1" x14ac:dyDescent="0.25">
      <c r="A35" s="266"/>
      <c r="B35" s="187" t="s">
        <v>207</v>
      </c>
      <c r="C35" s="188" t="s">
        <v>204</v>
      </c>
      <c r="D35" s="189"/>
      <c r="E35" s="190">
        <v>1</v>
      </c>
      <c r="F35" s="190">
        <v>1</v>
      </c>
      <c r="G35" s="189"/>
      <c r="H35" s="190">
        <v>1</v>
      </c>
      <c r="I35" s="190">
        <v>3</v>
      </c>
      <c r="J35" s="189"/>
      <c r="K35" s="190">
        <v>284</v>
      </c>
      <c r="L35" s="190">
        <v>284</v>
      </c>
      <c r="M35" s="189"/>
      <c r="N35" s="190">
        <v>284</v>
      </c>
      <c r="O35" s="190">
        <v>852</v>
      </c>
    </row>
    <row r="36" spans="1:15" ht="11.25" customHeight="1" x14ac:dyDescent="0.25">
      <c r="A36" s="266"/>
      <c r="B36" s="187" t="s">
        <v>207</v>
      </c>
      <c r="C36" s="188" t="s">
        <v>205</v>
      </c>
      <c r="D36" s="189"/>
      <c r="E36" s="189"/>
      <c r="F36" s="190">
        <v>1</v>
      </c>
      <c r="G36" s="189"/>
      <c r="H36" s="189"/>
      <c r="I36" s="190">
        <v>1</v>
      </c>
      <c r="J36" s="189"/>
      <c r="K36" s="189"/>
      <c r="L36" s="190">
        <v>299</v>
      </c>
      <c r="M36" s="189"/>
      <c r="N36" s="189"/>
      <c r="O36" s="190">
        <v>299</v>
      </c>
    </row>
    <row r="37" spans="1:15" ht="11.25" customHeight="1" x14ac:dyDescent="0.25">
      <c r="A37" s="266"/>
      <c r="B37" s="187" t="s">
        <v>208</v>
      </c>
      <c r="C37" s="188" t="s">
        <v>204</v>
      </c>
      <c r="D37" s="190">
        <v>409</v>
      </c>
      <c r="E37" s="190">
        <v>40</v>
      </c>
      <c r="F37" s="190">
        <v>71</v>
      </c>
      <c r="G37" s="190">
        <v>18</v>
      </c>
      <c r="H37" s="190">
        <v>10</v>
      </c>
      <c r="I37" s="190">
        <v>548</v>
      </c>
      <c r="J37" s="191">
        <v>39895</v>
      </c>
      <c r="K37" s="191">
        <v>3902</v>
      </c>
      <c r="L37" s="191">
        <v>6926</v>
      </c>
      <c r="M37" s="191">
        <v>1756</v>
      </c>
      <c r="N37" s="190">
        <v>975</v>
      </c>
      <c r="O37" s="191">
        <v>53454</v>
      </c>
    </row>
    <row r="38" spans="1:15" ht="11.25" customHeight="1" x14ac:dyDescent="0.25">
      <c r="A38" s="266"/>
      <c r="B38" s="187" t="s">
        <v>208</v>
      </c>
      <c r="C38" s="188" t="s">
        <v>205</v>
      </c>
      <c r="D38" s="190">
        <v>363</v>
      </c>
      <c r="E38" s="190">
        <v>43</v>
      </c>
      <c r="F38" s="190">
        <v>104</v>
      </c>
      <c r="G38" s="190">
        <v>33</v>
      </c>
      <c r="H38" s="190">
        <v>34</v>
      </c>
      <c r="I38" s="190">
        <v>577</v>
      </c>
      <c r="J38" s="191">
        <v>64473</v>
      </c>
      <c r="K38" s="191">
        <v>7637</v>
      </c>
      <c r="L38" s="191">
        <v>18472</v>
      </c>
      <c r="M38" s="191">
        <v>5861</v>
      </c>
      <c r="N38" s="191">
        <v>6039</v>
      </c>
      <c r="O38" s="191">
        <v>102482</v>
      </c>
    </row>
    <row r="39" spans="1:15" ht="11.25" customHeight="1" x14ac:dyDescent="0.25">
      <c r="A39" s="266"/>
      <c r="B39" s="187" t="s">
        <v>209</v>
      </c>
      <c r="C39" s="188" t="s">
        <v>204</v>
      </c>
      <c r="D39" s="191">
        <v>16299</v>
      </c>
      <c r="E39" s="191">
        <v>2028</v>
      </c>
      <c r="F39" s="191">
        <v>2962</v>
      </c>
      <c r="G39" s="191">
        <v>1146</v>
      </c>
      <c r="H39" s="190">
        <v>643</v>
      </c>
      <c r="I39" s="191">
        <v>23078</v>
      </c>
      <c r="J39" s="191">
        <v>1456051</v>
      </c>
      <c r="K39" s="191">
        <v>181169</v>
      </c>
      <c r="L39" s="191">
        <v>264607</v>
      </c>
      <c r="M39" s="191">
        <v>102376</v>
      </c>
      <c r="N39" s="191">
        <v>57442</v>
      </c>
      <c r="O39" s="191">
        <v>2061645</v>
      </c>
    </row>
    <row r="40" spans="1:15" ht="11.25" customHeight="1" x14ac:dyDescent="0.25">
      <c r="A40" s="266"/>
      <c r="B40" s="187" t="s">
        <v>210</v>
      </c>
      <c r="C40" s="188" t="s">
        <v>205</v>
      </c>
      <c r="D40" s="191">
        <v>17369</v>
      </c>
      <c r="E40" s="191">
        <v>1996</v>
      </c>
      <c r="F40" s="191">
        <v>3645</v>
      </c>
      <c r="G40" s="191">
        <v>1337</v>
      </c>
      <c r="H40" s="190">
        <v>789</v>
      </c>
      <c r="I40" s="191">
        <v>25136</v>
      </c>
      <c r="J40" s="191">
        <v>3097381</v>
      </c>
      <c r="K40" s="191">
        <v>355943</v>
      </c>
      <c r="L40" s="191">
        <v>650006</v>
      </c>
      <c r="M40" s="191">
        <v>238425</v>
      </c>
      <c r="N40" s="191">
        <v>140701</v>
      </c>
      <c r="O40" s="191">
        <v>4482456</v>
      </c>
    </row>
    <row r="41" spans="1:15" ht="11.25" customHeight="1" x14ac:dyDescent="0.25">
      <c r="A41" s="266"/>
      <c r="B41" s="187" t="s">
        <v>211</v>
      </c>
      <c r="C41" s="188" t="s">
        <v>204</v>
      </c>
      <c r="D41" s="191">
        <v>6715</v>
      </c>
      <c r="E41" s="190">
        <v>443</v>
      </c>
      <c r="F41" s="190">
        <v>618</v>
      </c>
      <c r="G41" s="190">
        <v>190</v>
      </c>
      <c r="H41" s="190">
        <v>131</v>
      </c>
      <c r="I41" s="191">
        <v>8097</v>
      </c>
      <c r="J41" s="191">
        <v>1072566</v>
      </c>
      <c r="K41" s="191">
        <v>70759</v>
      </c>
      <c r="L41" s="191">
        <v>98711</v>
      </c>
      <c r="M41" s="191">
        <v>30348</v>
      </c>
      <c r="N41" s="191">
        <v>20924</v>
      </c>
      <c r="O41" s="191">
        <v>1293308</v>
      </c>
    </row>
    <row r="42" spans="1:15" ht="11.25" customHeight="1" x14ac:dyDescent="0.25">
      <c r="A42" s="266"/>
      <c r="B42" s="187" t="s">
        <v>212</v>
      </c>
      <c r="C42" s="188" t="s">
        <v>205</v>
      </c>
      <c r="D42" s="191">
        <v>15769</v>
      </c>
      <c r="E42" s="190">
        <v>819</v>
      </c>
      <c r="F42" s="191">
        <v>1844</v>
      </c>
      <c r="G42" s="190">
        <v>460</v>
      </c>
      <c r="H42" s="190">
        <v>391</v>
      </c>
      <c r="I42" s="191">
        <v>19283</v>
      </c>
      <c r="J42" s="191">
        <v>3119029</v>
      </c>
      <c r="K42" s="191">
        <v>161994</v>
      </c>
      <c r="L42" s="191">
        <v>364734</v>
      </c>
      <c r="M42" s="191">
        <v>90986</v>
      </c>
      <c r="N42" s="191">
        <v>77338</v>
      </c>
      <c r="O42" s="191">
        <v>3814081</v>
      </c>
    </row>
    <row r="43" spans="1:15" ht="11.25" customHeight="1" x14ac:dyDescent="0.25">
      <c r="A43" s="267"/>
      <c r="B43" s="268" t="s">
        <v>13</v>
      </c>
      <c r="C43" s="268"/>
      <c r="D43" s="191">
        <v>56924</v>
      </c>
      <c r="E43" s="191">
        <v>5370</v>
      </c>
      <c r="F43" s="191">
        <v>9246</v>
      </c>
      <c r="G43" s="191">
        <v>3184</v>
      </c>
      <c r="H43" s="191">
        <v>1999</v>
      </c>
      <c r="I43" s="195">
        <v>76723</v>
      </c>
      <c r="J43" s="191">
        <v>8849395</v>
      </c>
      <c r="K43" s="191">
        <v>781688</v>
      </c>
      <c r="L43" s="191">
        <v>1404039</v>
      </c>
      <c r="M43" s="191">
        <v>469752</v>
      </c>
      <c r="N43" s="191">
        <v>303703</v>
      </c>
      <c r="O43" s="197">
        <v>11808577</v>
      </c>
    </row>
    <row r="44" spans="1:15" ht="11.25" customHeight="1" x14ac:dyDescent="0.25">
      <c r="A44" s="265" t="s">
        <v>78</v>
      </c>
      <c r="B44" s="187" t="s">
        <v>203</v>
      </c>
      <c r="C44" s="188" t="s">
        <v>204</v>
      </c>
      <c r="D44" s="190">
        <v>15</v>
      </c>
      <c r="E44" s="189"/>
      <c r="F44" s="189"/>
      <c r="G44" s="189"/>
      <c r="H44" s="189"/>
      <c r="I44" s="190">
        <v>15</v>
      </c>
      <c r="J44" s="191">
        <v>6521</v>
      </c>
      <c r="K44" s="189"/>
      <c r="L44" s="189"/>
      <c r="M44" s="189"/>
      <c r="N44" s="189"/>
      <c r="O44" s="191">
        <v>6521</v>
      </c>
    </row>
    <row r="45" spans="1:15" ht="11.25" customHeight="1" x14ac:dyDescent="0.25">
      <c r="A45" s="266"/>
      <c r="B45" s="187" t="s">
        <v>203</v>
      </c>
      <c r="C45" s="188" t="s">
        <v>205</v>
      </c>
      <c r="D45" s="190">
        <v>24</v>
      </c>
      <c r="E45" s="189"/>
      <c r="F45" s="189"/>
      <c r="G45" s="190">
        <v>1</v>
      </c>
      <c r="H45" s="190">
        <v>1</v>
      </c>
      <c r="I45" s="190">
        <v>26</v>
      </c>
      <c r="J45" s="191">
        <v>10120</v>
      </c>
      <c r="K45" s="189"/>
      <c r="L45" s="189"/>
      <c r="M45" s="190">
        <v>422</v>
      </c>
      <c r="N45" s="190">
        <v>422</v>
      </c>
      <c r="O45" s="191">
        <v>10964</v>
      </c>
    </row>
    <row r="46" spans="1:15" ht="11.25" customHeight="1" x14ac:dyDescent="0.25">
      <c r="A46" s="266"/>
      <c r="B46" s="187" t="s">
        <v>206</v>
      </c>
      <c r="C46" s="188" t="s">
        <v>204</v>
      </c>
      <c r="D46" s="190">
        <v>146</v>
      </c>
      <c r="E46" s="190">
        <v>5</v>
      </c>
      <c r="F46" s="190">
        <v>6</v>
      </c>
      <c r="G46" s="190">
        <v>11</v>
      </c>
      <c r="H46" s="190">
        <v>32</v>
      </c>
      <c r="I46" s="190">
        <v>200</v>
      </c>
      <c r="J46" s="191">
        <v>63138</v>
      </c>
      <c r="K46" s="191">
        <v>2162</v>
      </c>
      <c r="L46" s="191">
        <v>2595</v>
      </c>
      <c r="M46" s="191">
        <v>4757</v>
      </c>
      <c r="N46" s="191">
        <v>13839</v>
      </c>
      <c r="O46" s="191">
        <v>86491</v>
      </c>
    </row>
    <row r="47" spans="1:15" ht="11.25" customHeight="1" x14ac:dyDescent="0.25">
      <c r="A47" s="266"/>
      <c r="B47" s="187" t="s">
        <v>206</v>
      </c>
      <c r="C47" s="188" t="s">
        <v>205</v>
      </c>
      <c r="D47" s="190">
        <v>125</v>
      </c>
      <c r="E47" s="190">
        <v>2</v>
      </c>
      <c r="F47" s="190">
        <v>3</v>
      </c>
      <c r="G47" s="190">
        <v>11</v>
      </c>
      <c r="H47" s="190">
        <v>29</v>
      </c>
      <c r="I47" s="190">
        <v>170</v>
      </c>
      <c r="J47" s="191">
        <v>52703</v>
      </c>
      <c r="K47" s="190">
        <v>843</v>
      </c>
      <c r="L47" s="191">
        <v>1265</v>
      </c>
      <c r="M47" s="191">
        <v>4638</v>
      </c>
      <c r="N47" s="191">
        <v>12227</v>
      </c>
      <c r="O47" s="191">
        <v>71676</v>
      </c>
    </row>
    <row r="48" spans="1:15" ht="11.25" customHeight="1" x14ac:dyDescent="0.25">
      <c r="A48" s="266"/>
      <c r="B48" s="187" t="s">
        <v>207</v>
      </c>
      <c r="C48" s="188" t="s">
        <v>204</v>
      </c>
      <c r="D48" s="190">
        <v>920</v>
      </c>
      <c r="E48" s="190">
        <v>135</v>
      </c>
      <c r="F48" s="190">
        <v>283</v>
      </c>
      <c r="G48" s="190">
        <v>156</v>
      </c>
      <c r="H48" s="190">
        <v>160</v>
      </c>
      <c r="I48" s="191">
        <v>1654</v>
      </c>
      <c r="J48" s="191">
        <v>261162</v>
      </c>
      <c r="K48" s="191">
        <v>38323</v>
      </c>
      <c r="L48" s="191">
        <v>80336</v>
      </c>
      <c r="M48" s="191">
        <v>44284</v>
      </c>
      <c r="N48" s="191">
        <v>45419</v>
      </c>
      <c r="O48" s="191">
        <v>469524</v>
      </c>
    </row>
    <row r="49" spans="1:15" ht="11.25" customHeight="1" x14ac:dyDescent="0.25">
      <c r="A49" s="266"/>
      <c r="B49" s="187" t="s">
        <v>207</v>
      </c>
      <c r="C49" s="188" t="s">
        <v>205</v>
      </c>
      <c r="D49" s="191">
        <v>1003</v>
      </c>
      <c r="E49" s="190">
        <v>150</v>
      </c>
      <c r="F49" s="190">
        <v>424</v>
      </c>
      <c r="G49" s="190">
        <v>206</v>
      </c>
      <c r="H49" s="190">
        <v>209</v>
      </c>
      <c r="I49" s="191">
        <v>1992</v>
      </c>
      <c r="J49" s="191">
        <v>300038</v>
      </c>
      <c r="K49" s="191">
        <v>44871</v>
      </c>
      <c r="L49" s="191">
        <v>126835</v>
      </c>
      <c r="M49" s="191">
        <v>61623</v>
      </c>
      <c r="N49" s="191">
        <v>62520</v>
      </c>
      <c r="O49" s="191">
        <v>595887</v>
      </c>
    </row>
    <row r="50" spans="1:15" ht="11.25" customHeight="1" x14ac:dyDescent="0.25">
      <c r="A50" s="266"/>
      <c r="B50" s="187" t="s">
        <v>208</v>
      </c>
      <c r="C50" s="188" t="s">
        <v>204</v>
      </c>
      <c r="D50" s="191">
        <v>1272</v>
      </c>
      <c r="E50" s="190">
        <v>315</v>
      </c>
      <c r="F50" s="190">
        <v>917</v>
      </c>
      <c r="G50" s="190">
        <v>331</v>
      </c>
      <c r="H50" s="190">
        <v>246</v>
      </c>
      <c r="I50" s="191">
        <v>3081</v>
      </c>
      <c r="J50" s="191">
        <v>124074</v>
      </c>
      <c r="K50" s="191">
        <v>30726</v>
      </c>
      <c r="L50" s="191">
        <v>89446</v>
      </c>
      <c r="M50" s="191">
        <v>32287</v>
      </c>
      <c r="N50" s="191">
        <v>23995</v>
      </c>
      <c r="O50" s="191">
        <v>300528</v>
      </c>
    </row>
    <row r="51" spans="1:15" ht="11.25" customHeight="1" x14ac:dyDescent="0.25">
      <c r="A51" s="266"/>
      <c r="B51" s="187" t="s">
        <v>208</v>
      </c>
      <c r="C51" s="188" t="s">
        <v>205</v>
      </c>
      <c r="D51" s="191">
        <v>1633</v>
      </c>
      <c r="E51" s="190">
        <v>510</v>
      </c>
      <c r="F51" s="191">
        <v>1297</v>
      </c>
      <c r="G51" s="190">
        <v>494</v>
      </c>
      <c r="H51" s="190">
        <v>415</v>
      </c>
      <c r="I51" s="191">
        <v>4349</v>
      </c>
      <c r="J51" s="191">
        <v>290041</v>
      </c>
      <c r="K51" s="191">
        <v>90582</v>
      </c>
      <c r="L51" s="191">
        <v>230364</v>
      </c>
      <c r="M51" s="191">
        <v>87741</v>
      </c>
      <c r="N51" s="191">
        <v>73709</v>
      </c>
      <c r="O51" s="191">
        <v>772437</v>
      </c>
    </row>
    <row r="52" spans="1:15" ht="11.25" customHeight="1" x14ac:dyDescent="0.25">
      <c r="A52" s="266"/>
      <c r="B52" s="187" t="s">
        <v>209</v>
      </c>
      <c r="C52" s="188" t="s">
        <v>204</v>
      </c>
      <c r="D52" s="191">
        <v>15751</v>
      </c>
      <c r="E52" s="191">
        <v>2977</v>
      </c>
      <c r="F52" s="191">
        <v>5212</v>
      </c>
      <c r="G52" s="191">
        <v>2107</v>
      </c>
      <c r="H52" s="191">
        <v>1831</v>
      </c>
      <c r="I52" s="191">
        <v>27878</v>
      </c>
      <c r="J52" s="191">
        <v>1407096</v>
      </c>
      <c r="K52" s="191">
        <v>265947</v>
      </c>
      <c r="L52" s="191">
        <v>465608</v>
      </c>
      <c r="M52" s="191">
        <v>188226</v>
      </c>
      <c r="N52" s="191">
        <v>163570</v>
      </c>
      <c r="O52" s="191">
        <v>2490447</v>
      </c>
    </row>
    <row r="53" spans="1:15" ht="11.25" customHeight="1" x14ac:dyDescent="0.25">
      <c r="A53" s="266"/>
      <c r="B53" s="187" t="s">
        <v>210</v>
      </c>
      <c r="C53" s="188" t="s">
        <v>205</v>
      </c>
      <c r="D53" s="191">
        <v>16914</v>
      </c>
      <c r="E53" s="191">
        <v>2914</v>
      </c>
      <c r="F53" s="191">
        <v>5764</v>
      </c>
      <c r="G53" s="191">
        <v>2244</v>
      </c>
      <c r="H53" s="191">
        <v>2020</v>
      </c>
      <c r="I53" s="191">
        <v>29856</v>
      </c>
      <c r="J53" s="191">
        <v>3016242</v>
      </c>
      <c r="K53" s="191">
        <v>519648</v>
      </c>
      <c r="L53" s="191">
        <v>1027883</v>
      </c>
      <c r="M53" s="191">
        <v>400168</v>
      </c>
      <c r="N53" s="191">
        <v>360223</v>
      </c>
      <c r="O53" s="191">
        <v>5324164</v>
      </c>
    </row>
    <row r="54" spans="1:15" ht="11.25" customHeight="1" x14ac:dyDescent="0.25">
      <c r="A54" s="266"/>
      <c r="B54" s="187" t="s">
        <v>211</v>
      </c>
      <c r="C54" s="188" t="s">
        <v>204</v>
      </c>
      <c r="D54" s="191">
        <v>4294</v>
      </c>
      <c r="E54" s="190">
        <v>524</v>
      </c>
      <c r="F54" s="190">
        <v>852</v>
      </c>
      <c r="G54" s="190">
        <v>318</v>
      </c>
      <c r="H54" s="190">
        <v>406</v>
      </c>
      <c r="I54" s="191">
        <v>6394</v>
      </c>
      <c r="J54" s="191">
        <v>685867</v>
      </c>
      <c r="K54" s="191">
        <v>83697</v>
      </c>
      <c r="L54" s="191">
        <v>136087</v>
      </c>
      <c r="M54" s="191">
        <v>50793</v>
      </c>
      <c r="N54" s="191">
        <v>64849</v>
      </c>
      <c r="O54" s="191">
        <v>1021293</v>
      </c>
    </row>
    <row r="55" spans="1:15" ht="11.25" customHeight="1" x14ac:dyDescent="0.25">
      <c r="A55" s="266"/>
      <c r="B55" s="187" t="s">
        <v>212</v>
      </c>
      <c r="C55" s="188" t="s">
        <v>205</v>
      </c>
      <c r="D55" s="191">
        <v>11366</v>
      </c>
      <c r="E55" s="191">
        <v>1176</v>
      </c>
      <c r="F55" s="191">
        <v>2653</v>
      </c>
      <c r="G55" s="190">
        <v>898</v>
      </c>
      <c r="H55" s="191">
        <v>1124</v>
      </c>
      <c r="I55" s="191">
        <v>17217</v>
      </c>
      <c r="J55" s="191">
        <v>2248138</v>
      </c>
      <c r="K55" s="191">
        <v>232607</v>
      </c>
      <c r="L55" s="191">
        <v>524750</v>
      </c>
      <c r="M55" s="191">
        <v>177620</v>
      </c>
      <c r="N55" s="191">
        <v>222322</v>
      </c>
      <c r="O55" s="191">
        <v>3405437</v>
      </c>
    </row>
    <row r="56" spans="1:15" ht="11.25" customHeight="1" x14ac:dyDescent="0.25">
      <c r="A56" s="267"/>
      <c r="B56" s="268" t="s">
        <v>13</v>
      </c>
      <c r="C56" s="268"/>
      <c r="D56" s="191">
        <v>53463</v>
      </c>
      <c r="E56" s="191">
        <v>8708</v>
      </c>
      <c r="F56" s="191">
        <v>17411</v>
      </c>
      <c r="G56" s="191">
        <v>6777</v>
      </c>
      <c r="H56" s="191">
        <v>6473</v>
      </c>
      <c r="I56" s="195">
        <v>92832</v>
      </c>
      <c r="J56" s="191">
        <v>8465140</v>
      </c>
      <c r="K56" s="191">
        <v>1309406</v>
      </c>
      <c r="L56" s="191">
        <v>2685169</v>
      </c>
      <c r="M56" s="191">
        <v>1052559</v>
      </c>
      <c r="N56" s="191">
        <v>1043095</v>
      </c>
      <c r="O56" s="197">
        <v>14555369</v>
      </c>
    </row>
    <row r="57" spans="1:15" ht="11.25" customHeight="1" x14ac:dyDescent="0.25">
      <c r="A57" s="265" t="s">
        <v>79</v>
      </c>
      <c r="B57" s="187" t="s">
        <v>203</v>
      </c>
      <c r="C57" s="188" t="s">
        <v>204</v>
      </c>
      <c r="D57" s="190">
        <v>569</v>
      </c>
      <c r="E57" s="190">
        <v>388</v>
      </c>
      <c r="F57" s="190">
        <v>39</v>
      </c>
      <c r="G57" s="190">
        <v>157</v>
      </c>
      <c r="H57" s="190">
        <v>4</v>
      </c>
      <c r="I57" s="191">
        <v>1157</v>
      </c>
      <c r="J57" s="191">
        <v>247362</v>
      </c>
      <c r="K57" s="191">
        <v>168676</v>
      </c>
      <c r="L57" s="191">
        <v>16955</v>
      </c>
      <c r="M57" s="191">
        <v>68253</v>
      </c>
      <c r="N57" s="191">
        <v>1739</v>
      </c>
      <c r="O57" s="191">
        <v>502985</v>
      </c>
    </row>
    <row r="58" spans="1:15" ht="11.25" customHeight="1" x14ac:dyDescent="0.25">
      <c r="A58" s="266"/>
      <c r="B58" s="187" t="s">
        <v>203</v>
      </c>
      <c r="C58" s="188" t="s">
        <v>205</v>
      </c>
      <c r="D58" s="190">
        <v>503</v>
      </c>
      <c r="E58" s="190">
        <v>342</v>
      </c>
      <c r="F58" s="190">
        <v>37</v>
      </c>
      <c r="G58" s="190">
        <v>163</v>
      </c>
      <c r="H58" s="190">
        <v>6</v>
      </c>
      <c r="I58" s="191">
        <v>1051</v>
      </c>
      <c r="J58" s="191">
        <v>212107</v>
      </c>
      <c r="K58" s="191">
        <v>144216</v>
      </c>
      <c r="L58" s="191">
        <v>15602</v>
      </c>
      <c r="M58" s="191">
        <v>68735</v>
      </c>
      <c r="N58" s="191">
        <v>2530</v>
      </c>
      <c r="O58" s="191">
        <v>443190</v>
      </c>
    </row>
    <row r="59" spans="1:15" ht="11.25" customHeight="1" x14ac:dyDescent="0.25">
      <c r="A59" s="266"/>
      <c r="B59" s="187" t="s">
        <v>206</v>
      </c>
      <c r="C59" s="188" t="s">
        <v>204</v>
      </c>
      <c r="D59" s="191">
        <v>3539</v>
      </c>
      <c r="E59" s="191">
        <v>1168</v>
      </c>
      <c r="F59" s="190">
        <v>299</v>
      </c>
      <c r="G59" s="190">
        <v>590</v>
      </c>
      <c r="H59" s="190">
        <v>75</v>
      </c>
      <c r="I59" s="191">
        <v>5671</v>
      </c>
      <c r="J59" s="191">
        <v>1530454</v>
      </c>
      <c r="K59" s="191">
        <v>505106</v>
      </c>
      <c r="L59" s="191">
        <v>129304</v>
      </c>
      <c r="M59" s="191">
        <v>255148</v>
      </c>
      <c r="N59" s="191">
        <v>32434</v>
      </c>
      <c r="O59" s="191">
        <v>2452446</v>
      </c>
    </row>
    <row r="60" spans="1:15" ht="11.25" customHeight="1" x14ac:dyDescent="0.25">
      <c r="A60" s="266"/>
      <c r="B60" s="187" t="s">
        <v>206</v>
      </c>
      <c r="C60" s="188" t="s">
        <v>205</v>
      </c>
      <c r="D60" s="191">
        <v>3385</v>
      </c>
      <c r="E60" s="191">
        <v>1230</v>
      </c>
      <c r="F60" s="190">
        <v>291</v>
      </c>
      <c r="G60" s="190">
        <v>621</v>
      </c>
      <c r="H60" s="190">
        <v>72</v>
      </c>
      <c r="I60" s="191">
        <v>5599</v>
      </c>
      <c r="J60" s="191">
        <v>1427210</v>
      </c>
      <c r="K60" s="191">
        <v>518602</v>
      </c>
      <c r="L60" s="191">
        <v>122694</v>
      </c>
      <c r="M60" s="191">
        <v>261831</v>
      </c>
      <c r="N60" s="191">
        <v>30357</v>
      </c>
      <c r="O60" s="191">
        <v>2360694</v>
      </c>
    </row>
    <row r="61" spans="1:15" ht="11.25" customHeight="1" x14ac:dyDescent="0.25">
      <c r="A61" s="266"/>
      <c r="B61" s="187" t="s">
        <v>207</v>
      </c>
      <c r="C61" s="188" t="s">
        <v>204</v>
      </c>
      <c r="D61" s="191">
        <v>7674</v>
      </c>
      <c r="E61" s="191">
        <v>2219</v>
      </c>
      <c r="F61" s="190">
        <v>944</v>
      </c>
      <c r="G61" s="191">
        <v>1229</v>
      </c>
      <c r="H61" s="190">
        <v>381</v>
      </c>
      <c r="I61" s="191">
        <v>12447</v>
      </c>
      <c r="J61" s="191">
        <v>2178432</v>
      </c>
      <c r="K61" s="191">
        <v>629911</v>
      </c>
      <c r="L61" s="191">
        <v>267975</v>
      </c>
      <c r="M61" s="191">
        <v>348878</v>
      </c>
      <c r="N61" s="191">
        <v>108155</v>
      </c>
      <c r="O61" s="191">
        <v>3533351</v>
      </c>
    </row>
    <row r="62" spans="1:15" ht="11.25" customHeight="1" x14ac:dyDescent="0.25">
      <c r="A62" s="266"/>
      <c r="B62" s="187" t="s">
        <v>207</v>
      </c>
      <c r="C62" s="188" t="s">
        <v>205</v>
      </c>
      <c r="D62" s="191">
        <v>7353</v>
      </c>
      <c r="E62" s="191">
        <v>2088</v>
      </c>
      <c r="F62" s="190">
        <v>833</v>
      </c>
      <c r="G62" s="191">
        <v>1210</v>
      </c>
      <c r="H62" s="190">
        <v>430</v>
      </c>
      <c r="I62" s="191">
        <v>11914</v>
      </c>
      <c r="J62" s="191">
        <v>2199577</v>
      </c>
      <c r="K62" s="191">
        <v>624605</v>
      </c>
      <c r="L62" s="191">
        <v>249184</v>
      </c>
      <c r="M62" s="191">
        <v>361960</v>
      </c>
      <c r="N62" s="191">
        <v>128630</v>
      </c>
      <c r="O62" s="191">
        <v>3563956</v>
      </c>
    </row>
    <row r="63" spans="1:15" ht="11.25" customHeight="1" x14ac:dyDescent="0.25">
      <c r="A63" s="266"/>
      <c r="B63" s="187" t="s">
        <v>208</v>
      </c>
      <c r="C63" s="188" t="s">
        <v>204</v>
      </c>
      <c r="D63" s="190">
        <v>544</v>
      </c>
      <c r="E63" s="190">
        <v>114</v>
      </c>
      <c r="F63" s="190">
        <v>57</v>
      </c>
      <c r="G63" s="190">
        <v>56</v>
      </c>
      <c r="H63" s="190">
        <v>27</v>
      </c>
      <c r="I63" s="190">
        <v>798</v>
      </c>
      <c r="J63" s="191">
        <v>53063</v>
      </c>
      <c r="K63" s="191">
        <v>11120</v>
      </c>
      <c r="L63" s="191">
        <v>5560</v>
      </c>
      <c r="M63" s="191">
        <v>5462</v>
      </c>
      <c r="N63" s="191">
        <v>2634</v>
      </c>
      <c r="O63" s="191">
        <v>77839</v>
      </c>
    </row>
    <row r="64" spans="1:15" ht="11.25" customHeight="1" x14ac:dyDescent="0.25">
      <c r="A64" s="266"/>
      <c r="B64" s="187" t="s">
        <v>208</v>
      </c>
      <c r="C64" s="188" t="s">
        <v>205</v>
      </c>
      <c r="D64" s="190">
        <v>502</v>
      </c>
      <c r="E64" s="190">
        <v>126</v>
      </c>
      <c r="F64" s="190">
        <v>70</v>
      </c>
      <c r="G64" s="190">
        <v>73</v>
      </c>
      <c r="H64" s="190">
        <v>25</v>
      </c>
      <c r="I64" s="190">
        <v>796</v>
      </c>
      <c r="J64" s="191">
        <v>89162</v>
      </c>
      <c r="K64" s="191">
        <v>22379</v>
      </c>
      <c r="L64" s="191">
        <v>12433</v>
      </c>
      <c r="M64" s="191">
        <v>12966</v>
      </c>
      <c r="N64" s="191">
        <v>4440</v>
      </c>
      <c r="O64" s="191">
        <v>141380</v>
      </c>
    </row>
    <row r="65" spans="1:15" ht="11.25" customHeight="1" x14ac:dyDescent="0.25">
      <c r="A65" s="266"/>
      <c r="B65" s="187" t="s">
        <v>209</v>
      </c>
      <c r="C65" s="188" t="s">
        <v>204</v>
      </c>
      <c r="D65" s="191">
        <v>11455</v>
      </c>
      <c r="E65" s="191">
        <v>1997</v>
      </c>
      <c r="F65" s="191">
        <v>1638</v>
      </c>
      <c r="G65" s="190">
        <v>957</v>
      </c>
      <c r="H65" s="190">
        <v>391</v>
      </c>
      <c r="I65" s="191">
        <v>16438</v>
      </c>
      <c r="J65" s="191">
        <v>1023318</v>
      </c>
      <c r="K65" s="191">
        <v>178400</v>
      </c>
      <c r="L65" s="191">
        <v>146329</v>
      </c>
      <c r="M65" s="191">
        <v>85492</v>
      </c>
      <c r="N65" s="191">
        <v>34930</v>
      </c>
      <c r="O65" s="191">
        <v>1468469</v>
      </c>
    </row>
    <row r="66" spans="1:15" ht="11.25" customHeight="1" x14ac:dyDescent="0.25">
      <c r="A66" s="266"/>
      <c r="B66" s="187" t="s">
        <v>210</v>
      </c>
      <c r="C66" s="188" t="s">
        <v>205</v>
      </c>
      <c r="D66" s="191">
        <v>12958</v>
      </c>
      <c r="E66" s="191">
        <v>2041</v>
      </c>
      <c r="F66" s="191">
        <v>2029</v>
      </c>
      <c r="G66" s="191">
        <v>1225</v>
      </c>
      <c r="H66" s="190">
        <v>541</v>
      </c>
      <c r="I66" s="191">
        <v>18794</v>
      </c>
      <c r="J66" s="191">
        <v>2310776</v>
      </c>
      <c r="K66" s="191">
        <v>363968</v>
      </c>
      <c r="L66" s="191">
        <v>361828</v>
      </c>
      <c r="M66" s="191">
        <v>218452</v>
      </c>
      <c r="N66" s="191">
        <v>96476</v>
      </c>
      <c r="O66" s="191">
        <v>3351500</v>
      </c>
    </row>
    <row r="67" spans="1:15" ht="11.25" customHeight="1" x14ac:dyDescent="0.25">
      <c r="A67" s="266"/>
      <c r="B67" s="187" t="s">
        <v>211</v>
      </c>
      <c r="C67" s="188" t="s">
        <v>204</v>
      </c>
      <c r="D67" s="191">
        <v>4260</v>
      </c>
      <c r="E67" s="190">
        <v>619</v>
      </c>
      <c r="F67" s="190">
        <v>282</v>
      </c>
      <c r="G67" s="190">
        <v>195</v>
      </c>
      <c r="H67" s="190">
        <v>69</v>
      </c>
      <c r="I67" s="191">
        <v>5425</v>
      </c>
      <c r="J67" s="191">
        <v>680437</v>
      </c>
      <c r="K67" s="191">
        <v>98871</v>
      </c>
      <c r="L67" s="191">
        <v>45043</v>
      </c>
      <c r="M67" s="191">
        <v>31147</v>
      </c>
      <c r="N67" s="191">
        <v>11021</v>
      </c>
      <c r="O67" s="191">
        <v>866519</v>
      </c>
    </row>
    <row r="68" spans="1:15" ht="11.25" customHeight="1" x14ac:dyDescent="0.25">
      <c r="A68" s="266"/>
      <c r="B68" s="187" t="s">
        <v>212</v>
      </c>
      <c r="C68" s="188" t="s">
        <v>205</v>
      </c>
      <c r="D68" s="191">
        <v>10788</v>
      </c>
      <c r="E68" s="191">
        <v>1173</v>
      </c>
      <c r="F68" s="190">
        <v>856</v>
      </c>
      <c r="G68" s="190">
        <v>453</v>
      </c>
      <c r="H68" s="190">
        <v>202</v>
      </c>
      <c r="I68" s="191">
        <v>13472</v>
      </c>
      <c r="J68" s="191">
        <v>2133812</v>
      </c>
      <c r="K68" s="191">
        <v>232014</v>
      </c>
      <c r="L68" s="191">
        <v>169312</v>
      </c>
      <c r="M68" s="191">
        <v>89601</v>
      </c>
      <c r="N68" s="191">
        <v>39955</v>
      </c>
      <c r="O68" s="191">
        <v>2664694</v>
      </c>
    </row>
    <row r="69" spans="1:15" ht="11.25" customHeight="1" x14ac:dyDescent="0.25">
      <c r="A69" s="267"/>
      <c r="B69" s="268" t="s">
        <v>13</v>
      </c>
      <c r="C69" s="268"/>
      <c r="D69" s="191">
        <v>63530</v>
      </c>
      <c r="E69" s="191">
        <v>13505</v>
      </c>
      <c r="F69" s="191">
        <v>7375</v>
      </c>
      <c r="G69" s="191">
        <v>6929</v>
      </c>
      <c r="H69" s="191">
        <v>2223</v>
      </c>
      <c r="I69" s="195">
        <v>93562</v>
      </c>
      <c r="J69" s="191">
        <v>14085710</v>
      </c>
      <c r="K69" s="191">
        <v>3497868</v>
      </c>
      <c r="L69" s="191">
        <v>1542219</v>
      </c>
      <c r="M69" s="191">
        <v>1807925</v>
      </c>
      <c r="N69" s="191">
        <v>493301</v>
      </c>
      <c r="O69" s="197">
        <v>21427023</v>
      </c>
    </row>
    <row r="70" spans="1:15" ht="11.25" customHeight="1" x14ac:dyDescent="0.25">
      <c r="A70" s="265" t="s">
        <v>80</v>
      </c>
      <c r="B70" s="187" t="s">
        <v>203</v>
      </c>
      <c r="C70" s="188" t="s">
        <v>204</v>
      </c>
      <c r="D70" s="190">
        <v>316</v>
      </c>
      <c r="E70" s="190">
        <v>247</v>
      </c>
      <c r="F70" s="190">
        <v>53</v>
      </c>
      <c r="G70" s="190">
        <v>108</v>
      </c>
      <c r="H70" s="190">
        <v>3</v>
      </c>
      <c r="I70" s="190">
        <v>727</v>
      </c>
      <c r="J70" s="191">
        <v>137375</v>
      </c>
      <c r="K70" s="191">
        <v>107379</v>
      </c>
      <c r="L70" s="191">
        <v>23041</v>
      </c>
      <c r="M70" s="191">
        <v>46951</v>
      </c>
      <c r="N70" s="191">
        <v>1304</v>
      </c>
      <c r="O70" s="191">
        <v>316050</v>
      </c>
    </row>
    <row r="71" spans="1:15" ht="11.25" customHeight="1" x14ac:dyDescent="0.25">
      <c r="A71" s="266"/>
      <c r="B71" s="187" t="s">
        <v>203</v>
      </c>
      <c r="C71" s="188" t="s">
        <v>205</v>
      </c>
      <c r="D71" s="190">
        <v>283</v>
      </c>
      <c r="E71" s="190">
        <v>237</v>
      </c>
      <c r="F71" s="190">
        <v>42</v>
      </c>
      <c r="G71" s="190">
        <v>99</v>
      </c>
      <c r="H71" s="190">
        <v>6</v>
      </c>
      <c r="I71" s="190">
        <v>667</v>
      </c>
      <c r="J71" s="191">
        <v>119337</v>
      </c>
      <c r="K71" s="191">
        <v>99939</v>
      </c>
      <c r="L71" s="191">
        <v>17711</v>
      </c>
      <c r="M71" s="191">
        <v>41747</v>
      </c>
      <c r="N71" s="191">
        <v>2530</v>
      </c>
      <c r="O71" s="191">
        <v>281264</v>
      </c>
    </row>
    <row r="72" spans="1:15" ht="11.25" customHeight="1" x14ac:dyDescent="0.25">
      <c r="A72" s="266"/>
      <c r="B72" s="187" t="s">
        <v>206</v>
      </c>
      <c r="C72" s="188" t="s">
        <v>204</v>
      </c>
      <c r="D72" s="191">
        <v>1813</v>
      </c>
      <c r="E72" s="190">
        <v>645</v>
      </c>
      <c r="F72" s="190">
        <v>278</v>
      </c>
      <c r="G72" s="190">
        <v>537</v>
      </c>
      <c r="H72" s="190">
        <v>34</v>
      </c>
      <c r="I72" s="191">
        <v>3307</v>
      </c>
      <c r="J72" s="191">
        <v>784039</v>
      </c>
      <c r="K72" s="191">
        <v>278933</v>
      </c>
      <c r="L72" s="191">
        <v>120222</v>
      </c>
      <c r="M72" s="191">
        <v>232228</v>
      </c>
      <c r="N72" s="191">
        <v>14703</v>
      </c>
      <c r="O72" s="191">
        <v>1430125</v>
      </c>
    </row>
    <row r="73" spans="1:15" ht="11.25" customHeight="1" x14ac:dyDescent="0.25">
      <c r="A73" s="266"/>
      <c r="B73" s="187" t="s">
        <v>206</v>
      </c>
      <c r="C73" s="188" t="s">
        <v>205</v>
      </c>
      <c r="D73" s="191">
        <v>1716</v>
      </c>
      <c r="E73" s="190">
        <v>568</v>
      </c>
      <c r="F73" s="190">
        <v>287</v>
      </c>
      <c r="G73" s="190">
        <v>518</v>
      </c>
      <c r="H73" s="190">
        <v>44</v>
      </c>
      <c r="I73" s="191">
        <v>3133</v>
      </c>
      <c r="J73" s="191">
        <v>723513</v>
      </c>
      <c r="K73" s="191">
        <v>239485</v>
      </c>
      <c r="L73" s="191">
        <v>121007</v>
      </c>
      <c r="M73" s="191">
        <v>218403</v>
      </c>
      <c r="N73" s="191">
        <v>18552</v>
      </c>
      <c r="O73" s="191">
        <v>1320960</v>
      </c>
    </row>
    <row r="74" spans="1:15" ht="11.25" customHeight="1" x14ac:dyDescent="0.25">
      <c r="A74" s="266"/>
      <c r="B74" s="187" t="s">
        <v>207</v>
      </c>
      <c r="C74" s="188" t="s">
        <v>204</v>
      </c>
      <c r="D74" s="191">
        <v>4585</v>
      </c>
      <c r="E74" s="191">
        <v>1057</v>
      </c>
      <c r="F74" s="191">
        <v>1138</v>
      </c>
      <c r="G74" s="191">
        <v>1125</v>
      </c>
      <c r="H74" s="190">
        <v>231</v>
      </c>
      <c r="I74" s="191">
        <v>8136</v>
      </c>
      <c r="J74" s="191">
        <v>1301552</v>
      </c>
      <c r="K74" s="191">
        <v>300052</v>
      </c>
      <c r="L74" s="191">
        <v>323046</v>
      </c>
      <c r="M74" s="191">
        <v>319356</v>
      </c>
      <c r="N74" s="191">
        <v>65574</v>
      </c>
      <c r="O74" s="191">
        <v>2309580</v>
      </c>
    </row>
    <row r="75" spans="1:15" ht="11.25" customHeight="1" x14ac:dyDescent="0.25">
      <c r="A75" s="266"/>
      <c r="B75" s="187" t="s">
        <v>207</v>
      </c>
      <c r="C75" s="188" t="s">
        <v>205</v>
      </c>
      <c r="D75" s="191">
        <v>4479</v>
      </c>
      <c r="E75" s="190">
        <v>987</v>
      </c>
      <c r="F75" s="191">
        <v>1158</v>
      </c>
      <c r="G75" s="191">
        <v>1090</v>
      </c>
      <c r="H75" s="190">
        <v>212</v>
      </c>
      <c r="I75" s="191">
        <v>7926</v>
      </c>
      <c r="J75" s="191">
        <v>1339848</v>
      </c>
      <c r="K75" s="191">
        <v>295251</v>
      </c>
      <c r="L75" s="191">
        <v>346404</v>
      </c>
      <c r="M75" s="191">
        <v>326063</v>
      </c>
      <c r="N75" s="191">
        <v>63418</v>
      </c>
      <c r="O75" s="191">
        <v>2370984</v>
      </c>
    </row>
    <row r="76" spans="1:15" ht="11.25" customHeight="1" x14ac:dyDescent="0.25">
      <c r="A76" s="266"/>
      <c r="B76" s="187" t="s">
        <v>208</v>
      </c>
      <c r="C76" s="188" t="s">
        <v>204</v>
      </c>
      <c r="D76" s="190">
        <v>478</v>
      </c>
      <c r="E76" s="190">
        <v>94</v>
      </c>
      <c r="F76" s="190">
        <v>164</v>
      </c>
      <c r="G76" s="190">
        <v>115</v>
      </c>
      <c r="H76" s="190">
        <v>20</v>
      </c>
      <c r="I76" s="190">
        <v>871</v>
      </c>
      <c r="J76" s="191">
        <v>46625</v>
      </c>
      <c r="K76" s="191">
        <v>9169</v>
      </c>
      <c r="L76" s="191">
        <v>15997</v>
      </c>
      <c r="M76" s="191">
        <v>11217</v>
      </c>
      <c r="N76" s="191">
        <v>1951</v>
      </c>
      <c r="O76" s="191">
        <v>84959</v>
      </c>
    </row>
    <row r="77" spans="1:15" ht="11.25" customHeight="1" x14ac:dyDescent="0.25">
      <c r="A77" s="266"/>
      <c r="B77" s="187" t="s">
        <v>208</v>
      </c>
      <c r="C77" s="188" t="s">
        <v>205</v>
      </c>
      <c r="D77" s="190">
        <v>465</v>
      </c>
      <c r="E77" s="190">
        <v>103</v>
      </c>
      <c r="F77" s="190">
        <v>156</v>
      </c>
      <c r="G77" s="190">
        <v>106</v>
      </c>
      <c r="H77" s="190">
        <v>25</v>
      </c>
      <c r="I77" s="190">
        <v>855</v>
      </c>
      <c r="J77" s="191">
        <v>82590</v>
      </c>
      <c r="K77" s="191">
        <v>18294</v>
      </c>
      <c r="L77" s="191">
        <v>27708</v>
      </c>
      <c r="M77" s="191">
        <v>18827</v>
      </c>
      <c r="N77" s="191">
        <v>4440</v>
      </c>
      <c r="O77" s="191">
        <v>151859</v>
      </c>
    </row>
    <row r="78" spans="1:15" ht="11.25" customHeight="1" x14ac:dyDescent="0.25">
      <c r="A78" s="266"/>
      <c r="B78" s="187" t="s">
        <v>209</v>
      </c>
      <c r="C78" s="188" t="s">
        <v>204</v>
      </c>
      <c r="D78" s="191">
        <v>11878</v>
      </c>
      <c r="E78" s="191">
        <v>2580</v>
      </c>
      <c r="F78" s="191">
        <v>3683</v>
      </c>
      <c r="G78" s="191">
        <v>2387</v>
      </c>
      <c r="H78" s="190">
        <v>585</v>
      </c>
      <c r="I78" s="191">
        <v>21113</v>
      </c>
      <c r="J78" s="191">
        <v>1061106</v>
      </c>
      <c r="K78" s="191">
        <v>230481</v>
      </c>
      <c r="L78" s="191">
        <v>329016</v>
      </c>
      <c r="M78" s="191">
        <v>213240</v>
      </c>
      <c r="N78" s="191">
        <v>52260</v>
      </c>
      <c r="O78" s="191">
        <v>1886103</v>
      </c>
    </row>
    <row r="79" spans="1:15" ht="11.25" customHeight="1" x14ac:dyDescent="0.25">
      <c r="A79" s="266"/>
      <c r="B79" s="187" t="s">
        <v>210</v>
      </c>
      <c r="C79" s="188" t="s">
        <v>205</v>
      </c>
      <c r="D79" s="191">
        <v>12779</v>
      </c>
      <c r="E79" s="191">
        <v>2545</v>
      </c>
      <c r="F79" s="191">
        <v>4356</v>
      </c>
      <c r="G79" s="191">
        <v>2680</v>
      </c>
      <c r="H79" s="190">
        <v>728</v>
      </c>
      <c r="I79" s="191">
        <v>23088</v>
      </c>
      <c r="J79" s="191">
        <v>2278855</v>
      </c>
      <c r="K79" s="191">
        <v>453845</v>
      </c>
      <c r="L79" s="191">
        <v>776797</v>
      </c>
      <c r="M79" s="191">
        <v>477919</v>
      </c>
      <c r="N79" s="191">
        <v>129823</v>
      </c>
      <c r="O79" s="191">
        <v>4117239</v>
      </c>
    </row>
    <row r="80" spans="1:15" ht="11.25" customHeight="1" x14ac:dyDescent="0.25">
      <c r="A80" s="266"/>
      <c r="B80" s="187" t="s">
        <v>211</v>
      </c>
      <c r="C80" s="188" t="s">
        <v>204</v>
      </c>
      <c r="D80" s="191">
        <v>3264</v>
      </c>
      <c r="E80" s="190">
        <v>508</v>
      </c>
      <c r="F80" s="190">
        <v>923</v>
      </c>
      <c r="G80" s="190">
        <v>716</v>
      </c>
      <c r="H80" s="190">
        <v>118</v>
      </c>
      <c r="I80" s="191">
        <v>5529</v>
      </c>
      <c r="J80" s="191">
        <v>521349</v>
      </c>
      <c r="K80" s="191">
        <v>81141</v>
      </c>
      <c r="L80" s="191">
        <v>147428</v>
      </c>
      <c r="M80" s="191">
        <v>114364</v>
      </c>
      <c r="N80" s="191">
        <v>18848</v>
      </c>
      <c r="O80" s="191">
        <v>883130</v>
      </c>
    </row>
    <row r="81" spans="1:15" ht="11.25" customHeight="1" x14ac:dyDescent="0.25">
      <c r="A81" s="266"/>
      <c r="B81" s="187" t="s">
        <v>212</v>
      </c>
      <c r="C81" s="188" t="s">
        <v>205</v>
      </c>
      <c r="D81" s="191">
        <v>8916</v>
      </c>
      <c r="E81" s="191">
        <v>1180</v>
      </c>
      <c r="F81" s="191">
        <v>2938</v>
      </c>
      <c r="G81" s="191">
        <v>2038</v>
      </c>
      <c r="H81" s="190">
        <v>347</v>
      </c>
      <c r="I81" s="191">
        <v>15419</v>
      </c>
      <c r="J81" s="191">
        <v>1763540</v>
      </c>
      <c r="K81" s="191">
        <v>233398</v>
      </c>
      <c r="L81" s="191">
        <v>581122</v>
      </c>
      <c r="M81" s="191">
        <v>403106</v>
      </c>
      <c r="N81" s="191">
        <v>68635</v>
      </c>
      <c r="O81" s="191">
        <v>3049801</v>
      </c>
    </row>
    <row r="82" spans="1:15" ht="11.25" customHeight="1" x14ac:dyDescent="0.25">
      <c r="A82" s="267"/>
      <c r="B82" s="268" t="s">
        <v>13</v>
      </c>
      <c r="C82" s="268"/>
      <c r="D82" s="191">
        <v>50972</v>
      </c>
      <c r="E82" s="191">
        <v>10751</v>
      </c>
      <c r="F82" s="191">
        <v>15176</v>
      </c>
      <c r="G82" s="191">
        <v>11519</v>
      </c>
      <c r="H82" s="191">
        <v>2353</v>
      </c>
      <c r="I82" s="195">
        <v>90771</v>
      </c>
      <c r="J82" s="191">
        <v>10159729</v>
      </c>
      <c r="K82" s="191">
        <v>2347367</v>
      </c>
      <c r="L82" s="191">
        <v>2829499</v>
      </c>
      <c r="M82" s="191">
        <v>2423421</v>
      </c>
      <c r="N82" s="191">
        <v>442038</v>
      </c>
      <c r="O82" s="197">
        <v>18202054</v>
      </c>
    </row>
    <row r="83" spans="1:15" ht="11.25" customHeight="1" x14ac:dyDescent="0.25">
      <c r="A83" s="265" t="s">
        <v>81</v>
      </c>
      <c r="B83" s="187" t="s">
        <v>203</v>
      </c>
      <c r="C83" s="188" t="s">
        <v>204</v>
      </c>
      <c r="D83" s="191">
        <v>1049</v>
      </c>
      <c r="E83" s="190">
        <v>215</v>
      </c>
      <c r="F83" s="190">
        <v>198</v>
      </c>
      <c r="G83" s="190">
        <v>85</v>
      </c>
      <c r="H83" s="190">
        <v>17</v>
      </c>
      <c r="I83" s="191">
        <v>1564</v>
      </c>
      <c r="J83" s="191">
        <v>456034</v>
      </c>
      <c r="K83" s="191">
        <v>93467</v>
      </c>
      <c r="L83" s="191">
        <v>86077</v>
      </c>
      <c r="M83" s="191">
        <v>36952</v>
      </c>
      <c r="N83" s="191">
        <v>7390</v>
      </c>
      <c r="O83" s="191">
        <v>679920</v>
      </c>
    </row>
    <row r="84" spans="1:15" ht="11.25" customHeight="1" x14ac:dyDescent="0.25">
      <c r="A84" s="266"/>
      <c r="B84" s="187" t="s">
        <v>203</v>
      </c>
      <c r="C84" s="188" t="s">
        <v>205</v>
      </c>
      <c r="D84" s="190">
        <v>945</v>
      </c>
      <c r="E84" s="190">
        <v>196</v>
      </c>
      <c r="F84" s="190">
        <v>156</v>
      </c>
      <c r="G84" s="190">
        <v>81</v>
      </c>
      <c r="H84" s="190">
        <v>38</v>
      </c>
      <c r="I84" s="191">
        <v>1416</v>
      </c>
      <c r="J84" s="191">
        <v>398492</v>
      </c>
      <c r="K84" s="191">
        <v>82650</v>
      </c>
      <c r="L84" s="191">
        <v>65783</v>
      </c>
      <c r="M84" s="191">
        <v>34156</v>
      </c>
      <c r="N84" s="191">
        <v>16024</v>
      </c>
      <c r="O84" s="191">
        <v>597105</v>
      </c>
    </row>
    <row r="85" spans="1:15" ht="11.25" customHeight="1" x14ac:dyDescent="0.25">
      <c r="A85" s="266"/>
      <c r="B85" s="187" t="s">
        <v>206</v>
      </c>
      <c r="C85" s="188" t="s">
        <v>204</v>
      </c>
      <c r="D85" s="191">
        <v>4523</v>
      </c>
      <c r="E85" s="191">
        <v>1331</v>
      </c>
      <c r="F85" s="190">
        <v>725</v>
      </c>
      <c r="G85" s="190">
        <v>540</v>
      </c>
      <c r="H85" s="190">
        <v>202</v>
      </c>
      <c r="I85" s="191">
        <v>7321</v>
      </c>
      <c r="J85" s="191">
        <v>1955988</v>
      </c>
      <c r="K85" s="191">
        <v>575596</v>
      </c>
      <c r="L85" s="191">
        <v>313529</v>
      </c>
      <c r="M85" s="191">
        <v>233525</v>
      </c>
      <c r="N85" s="191">
        <v>87356</v>
      </c>
      <c r="O85" s="191">
        <v>3165994</v>
      </c>
    </row>
    <row r="86" spans="1:15" ht="11.25" customHeight="1" x14ac:dyDescent="0.25">
      <c r="A86" s="266"/>
      <c r="B86" s="187" t="s">
        <v>206</v>
      </c>
      <c r="C86" s="188" t="s">
        <v>205</v>
      </c>
      <c r="D86" s="191">
        <v>4150</v>
      </c>
      <c r="E86" s="191">
        <v>1205</v>
      </c>
      <c r="F86" s="190">
        <v>689</v>
      </c>
      <c r="G86" s="190">
        <v>516</v>
      </c>
      <c r="H86" s="190">
        <v>220</v>
      </c>
      <c r="I86" s="191">
        <v>6780</v>
      </c>
      <c r="J86" s="191">
        <v>1749756</v>
      </c>
      <c r="K86" s="191">
        <v>508062</v>
      </c>
      <c r="L86" s="191">
        <v>290502</v>
      </c>
      <c r="M86" s="191">
        <v>217560</v>
      </c>
      <c r="N86" s="191">
        <v>92758</v>
      </c>
      <c r="O86" s="191">
        <v>2858638</v>
      </c>
    </row>
    <row r="87" spans="1:15" ht="11.25" customHeight="1" x14ac:dyDescent="0.25">
      <c r="A87" s="266"/>
      <c r="B87" s="187" t="s">
        <v>207</v>
      </c>
      <c r="C87" s="188" t="s">
        <v>204</v>
      </c>
      <c r="D87" s="191">
        <v>10241</v>
      </c>
      <c r="E87" s="191">
        <v>2700</v>
      </c>
      <c r="F87" s="191">
        <v>2100</v>
      </c>
      <c r="G87" s="191">
        <v>1137</v>
      </c>
      <c r="H87" s="190">
        <v>792</v>
      </c>
      <c r="I87" s="191">
        <v>16970</v>
      </c>
      <c r="J87" s="191">
        <v>2907131</v>
      </c>
      <c r="K87" s="191">
        <v>766454</v>
      </c>
      <c r="L87" s="191">
        <v>596131</v>
      </c>
      <c r="M87" s="191">
        <v>322762</v>
      </c>
      <c r="N87" s="191">
        <v>224826</v>
      </c>
      <c r="O87" s="191">
        <v>4817304</v>
      </c>
    </row>
    <row r="88" spans="1:15" ht="11.25" customHeight="1" x14ac:dyDescent="0.25">
      <c r="A88" s="266"/>
      <c r="B88" s="187" t="s">
        <v>207</v>
      </c>
      <c r="C88" s="188" t="s">
        <v>205</v>
      </c>
      <c r="D88" s="191">
        <v>9692</v>
      </c>
      <c r="E88" s="191">
        <v>2565</v>
      </c>
      <c r="F88" s="191">
        <v>1994</v>
      </c>
      <c r="G88" s="191">
        <v>1053</v>
      </c>
      <c r="H88" s="190">
        <v>719</v>
      </c>
      <c r="I88" s="191">
        <v>16023</v>
      </c>
      <c r="J88" s="191">
        <v>2899266</v>
      </c>
      <c r="K88" s="191">
        <v>767294</v>
      </c>
      <c r="L88" s="191">
        <v>596485</v>
      </c>
      <c r="M88" s="191">
        <v>314995</v>
      </c>
      <c r="N88" s="191">
        <v>215082</v>
      </c>
      <c r="O88" s="191">
        <v>4793122</v>
      </c>
    </row>
    <row r="89" spans="1:15" ht="11.25" customHeight="1" x14ac:dyDescent="0.25">
      <c r="A89" s="266"/>
      <c r="B89" s="187" t="s">
        <v>208</v>
      </c>
      <c r="C89" s="188" t="s">
        <v>204</v>
      </c>
      <c r="D89" s="190">
        <v>494</v>
      </c>
      <c r="E89" s="190">
        <v>183</v>
      </c>
      <c r="F89" s="190">
        <v>104</v>
      </c>
      <c r="G89" s="190">
        <v>52</v>
      </c>
      <c r="H89" s="190">
        <v>60</v>
      </c>
      <c r="I89" s="190">
        <v>893</v>
      </c>
      <c r="J89" s="191">
        <v>48186</v>
      </c>
      <c r="K89" s="191">
        <v>17850</v>
      </c>
      <c r="L89" s="191">
        <v>10144</v>
      </c>
      <c r="M89" s="191">
        <v>5072</v>
      </c>
      <c r="N89" s="191">
        <v>5853</v>
      </c>
      <c r="O89" s="191">
        <v>87105</v>
      </c>
    </row>
    <row r="90" spans="1:15" ht="11.25" customHeight="1" x14ac:dyDescent="0.25">
      <c r="A90" s="266"/>
      <c r="B90" s="187" t="s">
        <v>208</v>
      </c>
      <c r="C90" s="188" t="s">
        <v>205</v>
      </c>
      <c r="D90" s="190">
        <v>377</v>
      </c>
      <c r="E90" s="190">
        <v>133</v>
      </c>
      <c r="F90" s="190">
        <v>96</v>
      </c>
      <c r="G90" s="190">
        <v>35</v>
      </c>
      <c r="H90" s="190">
        <v>30</v>
      </c>
      <c r="I90" s="190">
        <v>671</v>
      </c>
      <c r="J90" s="191">
        <v>66960</v>
      </c>
      <c r="K90" s="191">
        <v>23622</v>
      </c>
      <c r="L90" s="191">
        <v>17051</v>
      </c>
      <c r="M90" s="191">
        <v>6216</v>
      </c>
      <c r="N90" s="191">
        <v>5328</v>
      </c>
      <c r="O90" s="191">
        <v>119177</v>
      </c>
    </row>
    <row r="91" spans="1:15" ht="11.25" customHeight="1" x14ac:dyDescent="0.25">
      <c r="A91" s="266"/>
      <c r="B91" s="187" t="s">
        <v>209</v>
      </c>
      <c r="C91" s="188" t="s">
        <v>204</v>
      </c>
      <c r="D91" s="190">
        <v>140</v>
      </c>
      <c r="E91" s="190">
        <v>47</v>
      </c>
      <c r="F91" s="190">
        <v>50</v>
      </c>
      <c r="G91" s="190">
        <v>19</v>
      </c>
      <c r="H91" s="190">
        <v>16</v>
      </c>
      <c r="I91" s="190">
        <v>272</v>
      </c>
      <c r="J91" s="191">
        <v>12507</v>
      </c>
      <c r="K91" s="191">
        <v>4199</v>
      </c>
      <c r="L91" s="191">
        <v>4467</v>
      </c>
      <c r="M91" s="191">
        <v>1697</v>
      </c>
      <c r="N91" s="191">
        <v>1429</v>
      </c>
      <c r="O91" s="191">
        <v>24299</v>
      </c>
    </row>
    <row r="92" spans="1:15" ht="11.25" customHeight="1" x14ac:dyDescent="0.25">
      <c r="A92" s="266"/>
      <c r="B92" s="187" t="s">
        <v>210</v>
      </c>
      <c r="C92" s="188" t="s">
        <v>205</v>
      </c>
      <c r="D92" s="190">
        <v>335</v>
      </c>
      <c r="E92" s="190">
        <v>68</v>
      </c>
      <c r="F92" s="190">
        <v>105</v>
      </c>
      <c r="G92" s="190">
        <v>32</v>
      </c>
      <c r="H92" s="190">
        <v>18</v>
      </c>
      <c r="I92" s="190">
        <v>558</v>
      </c>
      <c r="J92" s="191">
        <v>59740</v>
      </c>
      <c r="K92" s="191">
        <v>12126</v>
      </c>
      <c r="L92" s="191">
        <v>18724</v>
      </c>
      <c r="M92" s="191">
        <v>5706</v>
      </c>
      <c r="N92" s="191">
        <v>3210</v>
      </c>
      <c r="O92" s="191">
        <v>99506</v>
      </c>
    </row>
    <row r="93" spans="1:15" ht="11.25" customHeight="1" x14ac:dyDescent="0.25">
      <c r="A93" s="266"/>
      <c r="B93" s="187" t="s">
        <v>211</v>
      </c>
      <c r="C93" s="188" t="s">
        <v>204</v>
      </c>
      <c r="D93" s="190">
        <v>7</v>
      </c>
      <c r="E93" s="190">
        <v>3</v>
      </c>
      <c r="F93" s="190">
        <v>6</v>
      </c>
      <c r="G93" s="189"/>
      <c r="H93" s="189"/>
      <c r="I93" s="190">
        <v>16</v>
      </c>
      <c r="J93" s="191">
        <v>1118</v>
      </c>
      <c r="K93" s="190">
        <v>479</v>
      </c>
      <c r="L93" s="190">
        <v>958</v>
      </c>
      <c r="M93" s="189"/>
      <c r="N93" s="189"/>
      <c r="O93" s="191">
        <v>2555</v>
      </c>
    </row>
    <row r="94" spans="1:15" ht="11.25" customHeight="1" x14ac:dyDescent="0.25">
      <c r="A94" s="266"/>
      <c r="B94" s="187" t="s">
        <v>212</v>
      </c>
      <c r="C94" s="188" t="s">
        <v>205</v>
      </c>
      <c r="D94" s="190">
        <v>73</v>
      </c>
      <c r="E94" s="190">
        <v>23</v>
      </c>
      <c r="F94" s="190">
        <v>37</v>
      </c>
      <c r="G94" s="190">
        <v>4</v>
      </c>
      <c r="H94" s="190">
        <v>4</v>
      </c>
      <c r="I94" s="190">
        <v>141</v>
      </c>
      <c r="J94" s="191">
        <v>14439</v>
      </c>
      <c r="K94" s="191">
        <v>4549</v>
      </c>
      <c r="L94" s="191">
        <v>7318</v>
      </c>
      <c r="M94" s="190">
        <v>791</v>
      </c>
      <c r="N94" s="190">
        <v>791</v>
      </c>
      <c r="O94" s="191">
        <v>27888</v>
      </c>
    </row>
    <row r="95" spans="1:15" ht="11.25" customHeight="1" x14ac:dyDescent="0.25">
      <c r="A95" s="267"/>
      <c r="B95" s="268" t="s">
        <v>13</v>
      </c>
      <c r="C95" s="268"/>
      <c r="D95" s="191">
        <v>32026</v>
      </c>
      <c r="E95" s="191">
        <v>8669</v>
      </c>
      <c r="F95" s="191">
        <v>6260</v>
      </c>
      <c r="G95" s="191">
        <v>3554</v>
      </c>
      <c r="H95" s="191">
        <v>2116</v>
      </c>
      <c r="I95" s="195">
        <v>52625</v>
      </c>
      <c r="J95" s="191">
        <v>10569617</v>
      </c>
      <c r="K95" s="191">
        <v>2856348</v>
      </c>
      <c r="L95" s="191">
        <v>2007169</v>
      </c>
      <c r="M95" s="191">
        <v>1179432</v>
      </c>
      <c r="N95" s="191">
        <v>660047</v>
      </c>
      <c r="O95" s="197">
        <v>17272613</v>
      </c>
    </row>
    <row r="96" spans="1:15" ht="11.25" customHeight="1" x14ac:dyDescent="0.25">
      <c r="A96" s="265" t="s">
        <v>82</v>
      </c>
      <c r="B96" s="187" t="s">
        <v>203</v>
      </c>
      <c r="C96" s="188" t="s">
        <v>204</v>
      </c>
      <c r="D96" s="190">
        <v>482</v>
      </c>
      <c r="E96" s="190">
        <v>69</v>
      </c>
      <c r="F96" s="190">
        <v>50</v>
      </c>
      <c r="G96" s="190">
        <v>69</v>
      </c>
      <c r="H96" s="190">
        <v>6</v>
      </c>
      <c r="I96" s="190">
        <v>676</v>
      </c>
      <c r="J96" s="191">
        <v>209541</v>
      </c>
      <c r="K96" s="191">
        <v>29996</v>
      </c>
      <c r="L96" s="191">
        <v>21737</v>
      </c>
      <c r="M96" s="191">
        <v>29996</v>
      </c>
      <c r="N96" s="191">
        <v>2608</v>
      </c>
      <c r="O96" s="191">
        <v>293878</v>
      </c>
    </row>
    <row r="97" spans="1:15" ht="11.25" customHeight="1" x14ac:dyDescent="0.25">
      <c r="A97" s="266"/>
      <c r="B97" s="187" t="s">
        <v>203</v>
      </c>
      <c r="C97" s="188" t="s">
        <v>205</v>
      </c>
      <c r="D97" s="190">
        <v>502</v>
      </c>
      <c r="E97" s="190">
        <v>60</v>
      </c>
      <c r="F97" s="190">
        <v>53</v>
      </c>
      <c r="G97" s="190">
        <v>68</v>
      </c>
      <c r="H97" s="190">
        <v>8</v>
      </c>
      <c r="I97" s="190">
        <v>691</v>
      </c>
      <c r="J97" s="191">
        <v>211685</v>
      </c>
      <c r="K97" s="191">
        <v>25301</v>
      </c>
      <c r="L97" s="191">
        <v>22349</v>
      </c>
      <c r="M97" s="191">
        <v>28675</v>
      </c>
      <c r="N97" s="191">
        <v>3373</v>
      </c>
      <c r="O97" s="191">
        <v>291383</v>
      </c>
    </row>
    <row r="98" spans="1:15" ht="11.25" customHeight="1" x14ac:dyDescent="0.25">
      <c r="A98" s="266"/>
      <c r="B98" s="187" t="s">
        <v>206</v>
      </c>
      <c r="C98" s="188" t="s">
        <v>204</v>
      </c>
      <c r="D98" s="191">
        <v>1761</v>
      </c>
      <c r="E98" s="190">
        <v>497</v>
      </c>
      <c r="F98" s="190">
        <v>221</v>
      </c>
      <c r="G98" s="190">
        <v>463</v>
      </c>
      <c r="H98" s="190">
        <v>46</v>
      </c>
      <c r="I98" s="191">
        <v>2988</v>
      </c>
      <c r="J98" s="191">
        <v>761551</v>
      </c>
      <c r="K98" s="191">
        <v>214930</v>
      </c>
      <c r="L98" s="191">
        <v>95572</v>
      </c>
      <c r="M98" s="191">
        <v>200226</v>
      </c>
      <c r="N98" s="191">
        <v>19893</v>
      </c>
      <c r="O98" s="191">
        <v>1292172</v>
      </c>
    </row>
    <row r="99" spans="1:15" ht="11.25" customHeight="1" x14ac:dyDescent="0.25">
      <c r="A99" s="266"/>
      <c r="B99" s="187" t="s">
        <v>206</v>
      </c>
      <c r="C99" s="188" t="s">
        <v>205</v>
      </c>
      <c r="D99" s="191">
        <v>1688</v>
      </c>
      <c r="E99" s="190">
        <v>532</v>
      </c>
      <c r="F99" s="190">
        <v>183</v>
      </c>
      <c r="G99" s="190">
        <v>438</v>
      </c>
      <c r="H99" s="190">
        <v>40</v>
      </c>
      <c r="I99" s="191">
        <v>2881</v>
      </c>
      <c r="J99" s="191">
        <v>711708</v>
      </c>
      <c r="K99" s="191">
        <v>224306</v>
      </c>
      <c r="L99" s="191">
        <v>77158</v>
      </c>
      <c r="M99" s="191">
        <v>184673</v>
      </c>
      <c r="N99" s="191">
        <v>16865</v>
      </c>
      <c r="O99" s="191">
        <v>1214710</v>
      </c>
    </row>
    <row r="100" spans="1:15" ht="11.25" customHeight="1" x14ac:dyDescent="0.25">
      <c r="A100" s="266"/>
      <c r="B100" s="187" t="s">
        <v>207</v>
      </c>
      <c r="C100" s="188" t="s">
        <v>204</v>
      </c>
      <c r="D100" s="191">
        <v>3343</v>
      </c>
      <c r="E100" s="191">
        <v>1194</v>
      </c>
      <c r="F100" s="190">
        <v>469</v>
      </c>
      <c r="G100" s="190">
        <v>964</v>
      </c>
      <c r="H100" s="190">
        <v>180</v>
      </c>
      <c r="I100" s="191">
        <v>6150</v>
      </c>
      <c r="J100" s="191">
        <v>948983</v>
      </c>
      <c r="K100" s="191">
        <v>338943</v>
      </c>
      <c r="L100" s="191">
        <v>133136</v>
      </c>
      <c r="M100" s="191">
        <v>273652</v>
      </c>
      <c r="N100" s="191">
        <v>51097</v>
      </c>
      <c r="O100" s="191">
        <v>1745811</v>
      </c>
    </row>
    <row r="101" spans="1:15" ht="11.25" customHeight="1" x14ac:dyDescent="0.25">
      <c r="A101" s="266"/>
      <c r="B101" s="187" t="s">
        <v>207</v>
      </c>
      <c r="C101" s="188" t="s">
        <v>205</v>
      </c>
      <c r="D101" s="191">
        <v>3136</v>
      </c>
      <c r="E101" s="191">
        <v>1011</v>
      </c>
      <c r="F101" s="190">
        <v>465</v>
      </c>
      <c r="G101" s="190">
        <v>973</v>
      </c>
      <c r="H101" s="190">
        <v>136</v>
      </c>
      <c r="I101" s="191">
        <v>5721</v>
      </c>
      <c r="J101" s="191">
        <v>938103</v>
      </c>
      <c r="K101" s="191">
        <v>302431</v>
      </c>
      <c r="L101" s="191">
        <v>139100</v>
      </c>
      <c r="M101" s="191">
        <v>291063</v>
      </c>
      <c r="N101" s="191">
        <v>40683</v>
      </c>
      <c r="O101" s="191">
        <v>1711380</v>
      </c>
    </row>
    <row r="102" spans="1:15" ht="11.25" customHeight="1" x14ac:dyDescent="0.25">
      <c r="A102" s="266"/>
      <c r="B102" s="187" t="s">
        <v>208</v>
      </c>
      <c r="C102" s="188" t="s">
        <v>204</v>
      </c>
      <c r="D102" s="190">
        <v>429</v>
      </c>
      <c r="E102" s="190">
        <v>274</v>
      </c>
      <c r="F102" s="190">
        <v>113</v>
      </c>
      <c r="G102" s="190">
        <v>137</v>
      </c>
      <c r="H102" s="190">
        <v>24</v>
      </c>
      <c r="I102" s="190">
        <v>977</v>
      </c>
      <c r="J102" s="191">
        <v>41846</v>
      </c>
      <c r="K102" s="191">
        <v>26727</v>
      </c>
      <c r="L102" s="191">
        <v>11022</v>
      </c>
      <c r="M102" s="191">
        <v>13363</v>
      </c>
      <c r="N102" s="191">
        <v>2341</v>
      </c>
      <c r="O102" s="191">
        <v>95299</v>
      </c>
    </row>
    <row r="103" spans="1:15" ht="11.25" customHeight="1" x14ac:dyDescent="0.25">
      <c r="A103" s="266"/>
      <c r="B103" s="187" t="s">
        <v>208</v>
      </c>
      <c r="C103" s="188" t="s">
        <v>205</v>
      </c>
      <c r="D103" s="190">
        <v>406</v>
      </c>
      <c r="E103" s="190">
        <v>281</v>
      </c>
      <c r="F103" s="190">
        <v>129</v>
      </c>
      <c r="G103" s="190">
        <v>145</v>
      </c>
      <c r="H103" s="190">
        <v>40</v>
      </c>
      <c r="I103" s="191">
        <v>1001</v>
      </c>
      <c r="J103" s="191">
        <v>72111</v>
      </c>
      <c r="K103" s="191">
        <v>49909</v>
      </c>
      <c r="L103" s="191">
        <v>22912</v>
      </c>
      <c r="M103" s="191">
        <v>25754</v>
      </c>
      <c r="N103" s="191">
        <v>7105</v>
      </c>
      <c r="O103" s="191">
        <v>177791</v>
      </c>
    </row>
    <row r="104" spans="1:15" ht="11.25" customHeight="1" x14ac:dyDescent="0.25">
      <c r="A104" s="266"/>
      <c r="B104" s="187" t="s">
        <v>209</v>
      </c>
      <c r="C104" s="188" t="s">
        <v>204</v>
      </c>
      <c r="D104" s="191">
        <v>11805</v>
      </c>
      <c r="E104" s="191">
        <v>10334</v>
      </c>
      <c r="F104" s="191">
        <v>3227</v>
      </c>
      <c r="G104" s="191">
        <v>3524</v>
      </c>
      <c r="H104" s="190">
        <v>739</v>
      </c>
      <c r="I104" s="191">
        <v>29629</v>
      </c>
      <c r="J104" s="191">
        <v>1054585</v>
      </c>
      <c r="K104" s="191">
        <v>923175</v>
      </c>
      <c r="L104" s="191">
        <v>288280</v>
      </c>
      <c r="M104" s="191">
        <v>314812</v>
      </c>
      <c r="N104" s="191">
        <v>66018</v>
      </c>
      <c r="O104" s="191">
        <v>2646870</v>
      </c>
    </row>
    <row r="105" spans="1:15" ht="11.25" customHeight="1" x14ac:dyDescent="0.25">
      <c r="A105" s="266"/>
      <c r="B105" s="187" t="s">
        <v>210</v>
      </c>
      <c r="C105" s="188" t="s">
        <v>205</v>
      </c>
      <c r="D105" s="191">
        <v>14146</v>
      </c>
      <c r="E105" s="191">
        <v>11092</v>
      </c>
      <c r="F105" s="191">
        <v>4209</v>
      </c>
      <c r="G105" s="191">
        <v>4151</v>
      </c>
      <c r="H105" s="191">
        <v>1292</v>
      </c>
      <c r="I105" s="191">
        <v>34890</v>
      </c>
      <c r="J105" s="191">
        <v>2522630</v>
      </c>
      <c r="K105" s="191">
        <v>1978015</v>
      </c>
      <c r="L105" s="191">
        <v>750583</v>
      </c>
      <c r="M105" s="191">
        <v>740240</v>
      </c>
      <c r="N105" s="191">
        <v>230400</v>
      </c>
      <c r="O105" s="191">
        <v>6221868</v>
      </c>
    </row>
    <row r="106" spans="1:15" ht="11.25" customHeight="1" x14ac:dyDescent="0.25">
      <c r="A106" s="266"/>
      <c r="B106" s="187" t="s">
        <v>211</v>
      </c>
      <c r="C106" s="188" t="s">
        <v>204</v>
      </c>
      <c r="D106" s="191">
        <v>2363</v>
      </c>
      <c r="E106" s="191">
        <v>3914</v>
      </c>
      <c r="F106" s="190">
        <v>426</v>
      </c>
      <c r="G106" s="190">
        <v>926</v>
      </c>
      <c r="H106" s="190">
        <v>144</v>
      </c>
      <c r="I106" s="191">
        <v>7773</v>
      </c>
      <c r="J106" s="191">
        <v>377435</v>
      </c>
      <c r="K106" s="191">
        <v>625171</v>
      </c>
      <c r="L106" s="191">
        <v>68044</v>
      </c>
      <c r="M106" s="191">
        <v>147907</v>
      </c>
      <c r="N106" s="191">
        <v>23001</v>
      </c>
      <c r="O106" s="191">
        <v>1241558</v>
      </c>
    </row>
    <row r="107" spans="1:15" ht="11.25" customHeight="1" x14ac:dyDescent="0.25">
      <c r="A107" s="266"/>
      <c r="B107" s="187" t="s">
        <v>212</v>
      </c>
      <c r="C107" s="188" t="s">
        <v>205</v>
      </c>
      <c r="D107" s="191">
        <v>6018</v>
      </c>
      <c r="E107" s="191">
        <v>10392</v>
      </c>
      <c r="F107" s="191">
        <v>1344</v>
      </c>
      <c r="G107" s="191">
        <v>2327</v>
      </c>
      <c r="H107" s="190">
        <v>436</v>
      </c>
      <c r="I107" s="191">
        <v>20517</v>
      </c>
      <c r="J107" s="191">
        <v>1190330</v>
      </c>
      <c r="K107" s="191">
        <v>2055485</v>
      </c>
      <c r="L107" s="191">
        <v>265836</v>
      </c>
      <c r="M107" s="191">
        <v>460269</v>
      </c>
      <c r="N107" s="191">
        <v>86239</v>
      </c>
      <c r="O107" s="191">
        <v>4058159</v>
      </c>
    </row>
    <row r="108" spans="1:15" ht="11.25" customHeight="1" x14ac:dyDescent="0.25">
      <c r="A108" s="267"/>
      <c r="B108" s="268" t="s">
        <v>13</v>
      </c>
      <c r="C108" s="268"/>
      <c r="D108" s="191">
        <v>46079</v>
      </c>
      <c r="E108" s="191">
        <v>39650</v>
      </c>
      <c r="F108" s="191">
        <v>10889</v>
      </c>
      <c r="G108" s="191">
        <v>14185</v>
      </c>
      <c r="H108" s="191">
        <v>3091</v>
      </c>
      <c r="I108" s="195">
        <v>113894</v>
      </c>
      <c r="J108" s="191">
        <v>9040508</v>
      </c>
      <c r="K108" s="191">
        <v>6794389</v>
      </c>
      <c r="L108" s="191">
        <v>1895729</v>
      </c>
      <c r="M108" s="191">
        <v>2710630</v>
      </c>
      <c r="N108" s="191">
        <v>549623</v>
      </c>
      <c r="O108" s="197">
        <v>20990879</v>
      </c>
    </row>
    <row r="109" spans="1:15" ht="11.25" customHeight="1" x14ac:dyDescent="0.25">
      <c r="A109" s="265" t="s">
        <v>87</v>
      </c>
      <c r="B109" s="187" t="s">
        <v>203</v>
      </c>
      <c r="C109" s="188" t="s">
        <v>204</v>
      </c>
      <c r="D109" s="190">
        <v>44</v>
      </c>
      <c r="E109" s="190">
        <v>120</v>
      </c>
      <c r="F109" s="190">
        <v>120</v>
      </c>
      <c r="G109" s="190">
        <v>2</v>
      </c>
      <c r="H109" s="189"/>
      <c r="I109" s="190">
        <v>286</v>
      </c>
      <c r="J109" s="191">
        <v>19128</v>
      </c>
      <c r="K109" s="191">
        <v>52168</v>
      </c>
      <c r="L109" s="191">
        <v>52168</v>
      </c>
      <c r="M109" s="190">
        <v>869</v>
      </c>
      <c r="N109" s="189"/>
      <c r="O109" s="191">
        <v>124333</v>
      </c>
    </row>
    <row r="110" spans="1:15" ht="11.25" customHeight="1" x14ac:dyDescent="0.25">
      <c r="A110" s="266"/>
      <c r="B110" s="187" t="s">
        <v>203</v>
      </c>
      <c r="C110" s="188" t="s">
        <v>205</v>
      </c>
      <c r="D110" s="190">
        <v>36</v>
      </c>
      <c r="E110" s="190">
        <v>137</v>
      </c>
      <c r="F110" s="190">
        <v>93</v>
      </c>
      <c r="G110" s="190">
        <v>1</v>
      </c>
      <c r="H110" s="189"/>
      <c r="I110" s="190">
        <v>267</v>
      </c>
      <c r="J110" s="191">
        <v>15181</v>
      </c>
      <c r="K110" s="191">
        <v>57771</v>
      </c>
      <c r="L110" s="191">
        <v>39217</v>
      </c>
      <c r="M110" s="190">
        <v>422</v>
      </c>
      <c r="N110" s="189"/>
      <c r="O110" s="191">
        <v>112591</v>
      </c>
    </row>
    <row r="111" spans="1:15" ht="11.25" customHeight="1" x14ac:dyDescent="0.25">
      <c r="A111" s="266"/>
      <c r="B111" s="187" t="s">
        <v>206</v>
      </c>
      <c r="C111" s="188" t="s">
        <v>204</v>
      </c>
      <c r="D111" s="190">
        <v>242</v>
      </c>
      <c r="E111" s="190">
        <v>842</v>
      </c>
      <c r="F111" s="190">
        <v>259</v>
      </c>
      <c r="G111" s="190">
        <v>64</v>
      </c>
      <c r="H111" s="190">
        <v>5</v>
      </c>
      <c r="I111" s="191">
        <v>1412</v>
      </c>
      <c r="J111" s="191">
        <v>104654</v>
      </c>
      <c r="K111" s="191">
        <v>364126</v>
      </c>
      <c r="L111" s="191">
        <v>112006</v>
      </c>
      <c r="M111" s="191">
        <v>27677</v>
      </c>
      <c r="N111" s="191">
        <v>2162</v>
      </c>
      <c r="O111" s="191">
        <v>610625</v>
      </c>
    </row>
    <row r="112" spans="1:15" ht="11.25" customHeight="1" x14ac:dyDescent="0.25">
      <c r="A112" s="266"/>
      <c r="B112" s="187" t="s">
        <v>206</v>
      </c>
      <c r="C112" s="188" t="s">
        <v>205</v>
      </c>
      <c r="D112" s="190">
        <v>242</v>
      </c>
      <c r="E112" s="190">
        <v>825</v>
      </c>
      <c r="F112" s="190">
        <v>275</v>
      </c>
      <c r="G112" s="190">
        <v>60</v>
      </c>
      <c r="H112" s="190">
        <v>3</v>
      </c>
      <c r="I112" s="191">
        <v>1405</v>
      </c>
      <c r="J112" s="191">
        <v>102034</v>
      </c>
      <c r="K112" s="191">
        <v>347843</v>
      </c>
      <c r="L112" s="191">
        <v>115948</v>
      </c>
      <c r="M112" s="191">
        <v>25298</v>
      </c>
      <c r="N112" s="191">
        <v>1265</v>
      </c>
      <c r="O112" s="191">
        <v>592388</v>
      </c>
    </row>
    <row r="113" spans="1:15" ht="11.25" customHeight="1" x14ac:dyDescent="0.25">
      <c r="A113" s="266"/>
      <c r="B113" s="187" t="s">
        <v>207</v>
      </c>
      <c r="C113" s="188" t="s">
        <v>204</v>
      </c>
      <c r="D113" s="190">
        <v>430</v>
      </c>
      <c r="E113" s="191">
        <v>2417</v>
      </c>
      <c r="F113" s="190">
        <v>738</v>
      </c>
      <c r="G113" s="190">
        <v>112</v>
      </c>
      <c r="H113" s="190">
        <v>61</v>
      </c>
      <c r="I113" s="191">
        <v>3758</v>
      </c>
      <c r="J113" s="191">
        <v>122065</v>
      </c>
      <c r="K113" s="191">
        <v>686118</v>
      </c>
      <c r="L113" s="191">
        <v>209497</v>
      </c>
      <c r="M113" s="191">
        <v>31794</v>
      </c>
      <c r="N113" s="191">
        <v>17316</v>
      </c>
      <c r="O113" s="191">
        <v>1066790</v>
      </c>
    </row>
    <row r="114" spans="1:15" ht="11.25" customHeight="1" x14ac:dyDescent="0.25">
      <c r="A114" s="266"/>
      <c r="B114" s="187" t="s">
        <v>207</v>
      </c>
      <c r="C114" s="188" t="s">
        <v>205</v>
      </c>
      <c r="D114" s="190">
        <v>422</v>
      </c>
      <c r="E114" s="191">
        <v>2372</v>
      </c>
      <c r="F114" s="190">
        <v>707</v>
      </c>
      <c r="G114" s="190">
        <v>114</v>
      </c>
      <c r="H114" s="190">
        <v>44</v>
      </c>
      <c r="I114" s="191">
        <v>3659</v>
      </c>
      <c r="J114" s="191">
        <v>126237</v>
      </c>
      <c r="K114" s="191">
        <v>709560</v>
      </c>
      <c r="L114" s="191">
        <v>211492</v>
      </c>
      <c r="M114" s="191">
        <v>34102</v>
      </c>
      <c r="N114" s="191">
        <v>13162</v>
      </c>
      <c r="O114" s="191">
        <v>1094553</v>
      </c>
    </row>
    <row r="115" spans="1:15" ht="11.25" customHeight="1" x14ac:dyDescent="0.25">
      <c r="A115" s="266"/>
      <c r="B115" s="187" t="s">
        <v>208</v>
      </c>
      <c r="C115" s="188" t="s">
        <v>204</v>
      </c>
      <c r="D115" s="190">
        <v>79</v>
      </c>
      <c r="E115" s="190">
        <v>512</v>
      </c>
      <c r="F115" s="190">
        <v>158</v>
      </c>
      <c r="G115" s="190">
        <v>30</v>
      </c>
      <c r="H115" s="190">
        <v>15</v>
      </c>
      <c r="I115" s="190">
        <v>794</v>
      </c>
      <c r="J115" s="191">
        <v>7706</v>
      </c>
      <c r="K115" s="191">
        <v>49942</v>
      </c>
      <c r="L115" s="191">
        <v>15412</v>
      </c>
      <c r="M115" s="191">
        <v>2926</v>
      </c>
      <c r="N115" s="191">
        <v>1463</v>
      </c>
      <c r="O115" s="191">
        <v>77449</v>
      </c>
    </row>
    <row r="116" spans="1:15" ht="11.25" customHeight="1" x14ac:dyDescent="0.25">
      <c r="A116" s="266"/>
      <c r="B116" s="187" t="s">
        <v>208</v>
      </c>
      <c r="C116" s="188" t="s">
        <v>205</v>
      </c>
      <c r="D116" s="190">
        <v>67</v>
      </c>
      <c r="E116" s="190">
        <v>423</v>
      </c>
      <c r="F116" s="190">
        <v>125</v>
      </c>
      <c r="G116" s="190">
        <v>22</v>
      </c>
      <c r="H116" s="190">
        <v>16</v>
      </c>
      <c r="I116" s="190">
        <v>653</v>
      </c>
      <c r="J116" s="191">
        <v>11900</v>
      </c>
      <c r="K116" s="191">
        <v>75130</v>
      </c>
      <c r="L116" s="191">
        <v>22202</v>
      </c>
      <c r="M116" s="191">
        <v>3907</v>
      </c>
      <c r="N116" s="191">
        <v>2842</v>
      </c>
      <c r="O116" s="191">
        <v>115981</v>
      </c>
    </row>
    <row r="117" spans="1:15" ht="11.25" customHeight="1" x14ac:dyDescent="0.25">
      <c r="A117" s="266"/>
      <c r="B117" s="187" t="s">
        <v>209</v>
      </c>
      <c r="C117" s="188" t="s">
        <v>204</v>
      </c>
      <c r="D117" s="191">
        <v>1851</v>
      </c>
      <c r="E117" s="191">
        <v>8330</v>
      </c>
      <c r="F117" s="191">
        <v>3407</v>
      </c>
      <c r="G117" s="191">
        <v>1047</v>
      </c>
      <c r="H117" s="190">
        <v>239</v>
      </c>
      <c r="I117" s="191">
        <v>14874</v>
      </c>
      <c r="J117" s="191">
        <v>165357</v>
      </c>
      <c r="K117" s="191">
        <v>744150</v>
      </c>
      <c r="L117" s="191">
        <v>304360</v>
      </c>
      <c r="M117" s="191">
        <v>93532</v>
      </c>
      <c r="N117" s="191">
        <v>21351</v>
      </c>
      <c r="O117" s="191">
        <v>1328750</v>
      </c>
    </row>
    <row r="118" spans="1:15" ht="11.25" customHeight="1" x14ac:dyDescent="0.25">
      <c r="A118" s="266"/>
      <c r="B118" s="187" t="s">
        <v>210</v>
      </c>
      <c r="C118" s="188" t="s">
        <v>205</v>
      </c>
      <c r="D118" s="191">
        <v>1736</v>
      </c>
      <c r="E118" s="191">
        <v>8114</v>
      </c>
      <c r="F118" s="191">
        <v>3845</v>
      </c>
      <c r="G118" s="190">
        <v>780</v>
      </c>
      <c r="H118" s="190">
        <v>212</v>
      </c>
      <c r="I118" s="191">
        <v>14687</v>
      </c>
      <c r="J118" s="191">
        <v>309578</v>
      </c>
      <c r="K118" s="191">
        <v>1446954</v>
      </c>
      <c r="L118" s="191">
        <v>685672</v>
      </c>
      <c r="M118" s="191">
        <v>139096</v>
      </c>
      <c r="N118" s="191">
        <v>37806</v>
      </c>
      <c r="O118" s="191">
        <v>2619106</v>
      </c>
    </row>
    <row r="119" spans="1:15" ht="11.25" customHeight="1" x14ac:dyDescent="0.25">
      <c r="A119" s="266"/>
      <c r="B119" s="187" t="s">
        <v>211</v>
      </c>
      <c r="C119" s="188" t="s">
        <v>204</v>
      </c>
      <c r="D119" s="190">
        <v>411</v>
      </c>
      <c r="E119" s="191">
        <v>2891</v>
      </c>
      <c r="F119" s="191">
        <v>1111</v>
      </c>
      <c r="G119" s="190">
        <v>165</v>
      </c>
      <c r="H119" s="190">
        <v>77</v>
      </c>
      <c r="I119" s="191">
        <v>4655</v>
      </c>
      <c r="J119" s="191">
        <v>65648</v>
      </c>
      <c r="K119" s="191">
        <v>461771</v>
      </c>
      <c r="L119" s="191">
        <v>177457</v>
      </c>
      <c r="M119" s="191">
        <v>26355</v>
      </c>
      <c r="N119" s="191">
        <v>12299</v>
      </c>
      <c r="O119" s="191">
        <v>743530</v>
      </c>
    </row>
    <row r="120" spans="1:15" ht="11.25" customHeight="1" x14ac:dyDescent="0.25">
      <c r="A120" s="266"/>
      <c r="B120" s="187" t="s">
        <v>212</v>
      </c>
      <c r="C120" s="188" t="s">
        <v>205</v>
      </c>
      <c r="D120" s="190">
        <v>997</v>
      </c>
      <c r="E120" s="191">
        <v>7343</v>
      </c>
      <c r="F120" s="191">
        <v>2894</v>
      </c>
      <c r="G120" s="190">
        <v>327</v>
      </c>
      <c r="H120" s="190">
        <v>236</v>
      </c>
      <c r="I120" s="191">
        <v>11797</v>
      </c>
      <c r="J120" s="191">
        <v>197202</v>
      </c>
      <c r="K120" s="191">
        <v>1452408</v>
      </c>
      <c r="L120" s="191">
        <v>572419</v>
      </c>
      <c r="M120" s="191">
        <v>64679</v>
      </c>
      <c r="N120" s="191">
        <v>46680</v>
      </c>
      <c r="O120" s="191">
        <v>2333388</v>
      </c>
    </row>
    <row r="121" spans="1:15" ht="11.25" customHeight="1" x14ac:dyDescent="0.25">
      <c r="A121" s="267"/>
      <c r="B121" s="268" t="s">
        <v>13</v>
      </c>
      <c r="C121" s="268"/>
      <c r="D121" s="191">
        <v>6557</v>
      </c>
      <c r="E121" s="191">
        <v>34326</v>
      </c>
      <c r="F121" s="191">
        <v>13732</v>
      </c>
      <c r="G121" s="191">
        <v>2724</v>
      </c>
      <c r="H121" s="190">
        <v>908</v>
      </c>
      <c r="I121" s="195">
        <v>58247</v>
      </c>
      <c r="J121" s="191">
        <v>1246690</v>
      </c>
      <c r="K121" s="191">
        <v>6447941</v>
      </c>
      <c r="L121" s="191">
        <v>2517850</v>
      </c>
      <c r="M121" s="191">
        <v>450657</v>
      </c>
      <c r="N121" s="191">
        <v>156346</v>
      </c>
      <c r="O121" s="197">
        <v>10819484</v>
      </c>
    </row>
    <row r="122" spans="1:15" ht="11.25" customHeight="1" x14ac:dyDescent="0.25">
      <c r="A122" s="265" t="s">
        <v>83</v>
      </c>
      <c r="B122" s="187" t="s">
        <v>203</v>
      </c>
      <c r="C122" s="188" t="s">
        <v>204</v>
      </c>
      <c r="D122" s="189"/>
      <c r="E122" s="189"/>
      <c r="F122" s="189"/>
      <c r="G122" s="189"/>
      <c r="H122" s="189"/>
      <c r="I122" s="189"/>
      <c r="J122" s="189"/>
      <c r="K122" s="189"/>
      <c r="L122" s="189"/>
      <c r="M122" s="189"/>
      <c r="N122" s="189"/>
      <c r="O122" s="189"/>
    </row>
    <row r="123" spans="1:15" ht="11.25" customHeight="1" x14ac:dyDescent="0.25">
      <c r="A123" s="266"/>
      <c r="B123" s="187" t="s">
        <v>203</v>
      </c>
      <c r="C123" s="188" t="s">
        <v>205</v>
      </c>
      <c r="D123" s="189"/>
      <c r="E123" s="189"/>
      <c r="F123" s="189"/>
      <c r="G123" s="189"/>
      <c r="H123" s="189"/>
      <c r="I123" s="189"/>
      <c r="J123" s="189"/>
      <c r="K123" s="189"/>
      <c r="L123" s="189"/>
      <c r="M123" s="189"/>
      <c r="N123" s="189"/>
      <c r="O123" s="189"/>
    </row>
    <row r="124" spans="1:15" ht="11.25" customHeight="1" x14ac:dyDescent="0.25">
      <c r="A124" s="266"/>
      <c r="B124" s="187" t="s">
        <v>206</v>
      </c>
      <c r="C124" s="188" t="s">
        <v>204</v>
      </c>
      <c r="D124" s="189"/>
      <c r="E124" s="189"/>
      <c r="F124" s="189"/>
      <c r="G124" s="189"/>
      <c r="H124" s="189"/>
      <c r="I124" s="189"/>
      <c r="J124" s="189"/>
      <c r="K124" s="189"/>
      <c r="L124" s="189"/>
      <c r="M124" s="189"/>
      <c r="N124" s="189"/>
      <c r="O124" s="189"/>
    </row>
    <row r="125" spans="1:15" ht="11.25" customHeight="1" x14ac:dyDescent="0.25">
      <c r="A125" s="266"/>
      <c r="B125" s="187" t="s">
        <v>206</v>
      </c>
      <c r="C125" s="188" t="s">
        <v>205</v>
      </c>
      <c r="D125" s="189"/>
      <c r="E125" s="189"/>
      <c r="F125" s="189"/>
      <c r="G125" s="189"/>
      <c r="H125" s="189"/>
      <c r="I125" s="189"/>
      <c r="J125" s="189"/>
      <c r="K125" s="189"/>
      <c r="L125" s="189"/>
      <c r="M125" s="189"/>
      <c r="N125" s="189"/>
      <c r="O125" s="189"/>
    </row>
    <row r="126" spans="1:15" ht="11.25" customHeight="1" x14ac:dyDescent="0.25">
      <c r="A126" s="266"/>
      <c r="B126" s="187" t="s">
        <v>207</v>
      </c>
      <c r="C126" s="188" t="s">
        <v>204</v>
      </c>
      <c r="D126" s="189"/>
      <c r="E126" s="189"/>
      <c r="F126" s="189"/>
      <c r="G126" s="189"/>
      <c r="H126" s="189"/>
      <c r="I126" s="189"/>
      <c r="J126" s="189"/>
      <c r="K126" s="189"/>
      <c r="L126" s="189"/>
      <c r="M126" s="189"/>
      <c r="N126" s="189"/>
      <c r="O126" s="189"/>
    </row>
    <row r="127" spans="1:15" ht="11.25" customHeight="1" x14ac:dyDescent="0.25">
      <c r="A127" s="266"/>
      <c r="B127" s="187" t="s">
        <v>207</v>
      </c>
      <c r="C127" s="188" t="s">
        <v>205</v>
      </c>
      <c r="D127" s="189"/>
      <c r="E127" s="189"/>
      <c r="F127" s="189"/>
      <c r="G127" s="189"/>
      <c r="H127" s="189"/>
      <c r="I127" s="189"/>
      <c r="J127" s="189"/>
      <c r="K127" s="189"/>
      <c r="L127" s="189"/>
      <c r="M127" s="189"/>
      <c r="N127" s="189"/>
      <c r="O127" s="189"/>
    </row>
    <row r="128" spans="1:15" ht="11.25" customHeight="1" x14ac:dyDescent="0.25">
      <c r="A128" s="266"/>
      <c r="B128" s="187" t="s">
        <v>208</v>
      </c>
      <c r="C128" s="188" t="s">
        <v>204</v>
      </c>
      <c r="D128" s="190">
        <v>38</v>
      </c>
      <c r="E128" s="190">
        <v>94</v>
      </c>
      <c r="F128" s="190">
        <v>48</v>
      </c>
      <c r="G128" s="190">
        <v>13</v>
      </c>
      <c r="H128" s="190">
        <v>3</v>
      </c>
      <c r="I128" s="190">
        <v>196</v>
      </c>
      <c r="J128" s="191">
        <v>3707</v>
      </c>
      <c r="K128" s="191">
        <v>9169</v>
      </c>
      <c r="L128" s="191">
        <v>4682</v>
      </c>
      <c r="M128" s="191">
        <v>1268</v>
      </c>
      <c r="N128" s="190">
        <v>293</v>
      </c>
      <c r="O128" s="191">
        <v>19119</v>
      </c>
    </row>
    <row r="129" spans="1:15" ht="11.25" customHeight="1" x14ac:dyDescent="0.25">
      <c r="A129" s="266"/>
      <c r="B129" s="187" t="s">
        <v>208</v>
      </c>
      <c r="C129" s="188" t="s">
        <v>205</v>
      </c>
      <c r="D129" s="190">
        <v>26</v>
      </c>
      <c r="E129" s="190">
        <v>115</v>
      </c>
      <c r="F129" s="190">
        <v>49</v>
      </c>
      <c r="G129" s="190">
        <v>19</v>
      </c>
      <c r="H129" s="190">
        <v>8</v>
      </c>
      <c r="I129" s="190">
        <v>217</v>
      </c>
      <c r="J129" s="191">
        <v>4618</v>
      </c>
      <c r="K129" s="191">
        <v>20425</v>
      </c>
      <c r="L129" s="191">
        <v>8703</v>
      </c>
      <c r="M129" s="191">
        <v>3375</v>
      </c>
      <c r="N129" s="191">
        <v>1421</v>
      </c>
      <c r="O129" s="191">
        <v>38542</v>
      </c>
    </row>
    <row r="130" spans="1:15" ht="11.25" customHeight="1" x14ac:dyDescent="0.25">
      <c r="A130" s="266"/>
      <c r="B130" s="187" t="s">
        <v>209</v>
      </c>
      <c r="C130" s="188" t="s">
        <v>204</v>
      </c>
      <c r="D130" s="191">
        <v>1014</v>
      </c>
      <c r="E130" s="191">
        <v>2904</v>
      </c>
      <c r="F130" s="191">
        <v>1491</v>
      </c>
      <c r="G130" s="190">
        <v>761</v>
      </c>
      <c r="H130" s="190">
        <v>85</v>
      </c>
      <c r="I130" s="191">
        <v>6255</v>
      </c>
      <c r="J130" s="191">
        <v>90584</v>
      </c>
      <c r="K130" s="191">
        <v>259425</v>
      </c>
      <c r="L130" s="191">
        <v>133197</v>
      </c>
      <c r="M130" s="191">
        <v>67983</v>
      </c>
      <c r="N130" s="191">
        <v>7593</v>
      </c>
      <c r="O130" s="191">
        <v>558782</v>
      </c>
    </row>
    <row r="131" spans="1:15" ht="11.25" customHeight="1" x14ac:dyDescent="0.25">
      <c r="A131" s="266"/>
      <c r="B131" s="187" t="s">
        <v>210</v>
      </c>
      <c r="C131" s="188" t="s">
        <v>205</v>
      </c>
      <c r="D131" s="191">
        <v>1036</v>
      </c>
      <c r="E131" s="191">
        <v>2776</v>
      </c>
      <c r="F131" s="191">
        <v>1768</v>
      </c>
      <c r="G131" s="190">
        <v>564</v>
      </c>
      <c r="H131" s="190">
        <v>116</v>
      </c>
      <c r="I131" s="191">
        <v>6260</v>
      </c>
      <c r="J131" s="191">
        <v>184748</v>
      </c>
      <c r="K131" s="191">
        <v>495039</v>
      </c>
      <c r="L131" s="191">
        <v>315284</v>
      </c>
      <c r="M131" s="191">
        <v>100577</v>
      </c>
      <c r="N131" s="191">
        <v>20686</v>
      </c>
      <c r="O131" s="191">
        <v>1116334</v>
      </c>
    </row>
    <row r="132" spans="1:15" ht="11.25" customHeight="1" x14ac:dyDescent="0.25">
      <c r="A132" s="266"/>
      <c r="B132" s="187" t="s">
        <v>211</v>
      </c>
      <c r="C132" s="188" t="s">
        <v>204</v>
      </c>
      <c r="D132" s="190">
        <v>294</v>
      </c>
      <c r="E132" s="191">
        <v>1132</v>
      </c>
      <c r="F132" s="190">
        <v>472</v>
      </c>
      <c r="G132" s="190">
        <v>239</v>
      </c>
      <c r="H132" s="190">
        <v>27</v>
      </c>
      <c r="I132" s="191">
        <v>2164</v>
      </c>
      <c r="J132" s="191">
        <v>46960</v>
      </c>
      <c r="K132" s="191">
        <v>180811</v>
      </c>
      <c r="L132" s="191">
        <v>75391</v>
      </c>
      <c r="M132" s="191">
        <v>38175</v>
      </c>
      <c r="N132" s="191">
        <v>4313</v>
      </c>
      <c r="O132" s="191">
        <v>345650</v>
      </c>
    </row>
    <row r="133" spans="1:15" ht="11.25" customHeight="1" x14ac:dyDescent="0.25">
      <c r="A133" s="266"/>
      <c r="B133" s="187" t="s">
        <v>212</v>
      </c>
      <c r="C133" s="188" t="s">
        <v>205</v>
      </c>
      <c r="D133" s="190">
        <v>712</v>
      </c>
      <c r="E133" s="191">
        <v>3009</v>
      </c>
      <c r="F133" s="191">
        <v>1290</v>
      </c>
      <c r="G133" s="190">
        <v>659</v>
      </c>
      <c r="H133" s="190">
        <v>87</v>
      </c>
      <c r="I133" s="191">
        <v>5757</v>
      </c>
      <c r="J133" s="191">
        <v>140830</v>
      </c>
      <c r="K133" s="191">
        <v>595165</v>
      </c>
      <c r="L133" s="191">
        <v>255156</v>
      </c>
      <c r="M133" s="191">
        <v>130347</v>
      </c>
      <c r="N133" s="191">
        <v>17208</v>
      </c>
      <c r="O133" s="191">
        <v>1138706</v>
      </c>
    </row>
    <row r="134" spans="1:15" ht="11.25" customHeight="1" x14ac:dyDescent="0.25">
      <c r="A134" s="267"/>
      <c r="B134" s="268" t="s">
        <v>13</v>
      </c>
      <c r="C134" s="268"/>
      <c r="D134" s="191">
        <v>3120</v>
      </c>
      <c r="E134" s="191">
        <v>10030</v>
      </c>
      <c r="F134" s="191">
        <v>5118</v>
      </c>
      <c r="G134" s="191">
        <v>2255</v>
      </c>
      <c r="H134" s="190">
        <v>326</v>
      </c>
      <c r="I134" s="195">
        <v>20849</v>
      </c>
      <c r="J134" s="191">
        <v>471447</v>
      </c>
      <c r="K134" s="191">
        <v>1560034</v>
      </c>
      <c r="L134" s="191">
        <v>792413</v>
      </c>
      <c r="M134" s="191">
        <v>341725</v>
      </c>
      <c r="N134" s="191">
        <v>51514</v>
      </c>
      <c r="O134" s="197">
        <v>3217133</v>
      </c>
    </row>
    <row r="135" spans="1:15" ht="11.25" customHeight="1" x14ac:dyDescent="0.25">
      <c r="A135" s="265" t="s">
        <v>84</v>
      </c>
      <c r="B135" s="187" t="s">
        <v>203</v>
      </c>
      <c r="C135" s="188" t="s">
        <v>204</v>
      </c>
      <c r="D135" s="189"/>
      <c r="E135" s="189"/>
      <c r="F135" s="189"/>
      <c r="G135" s="189"/>
      <c r="H135" s="189"/>
      <c r="I135" s="189"/>
      <c r="J135" s="189"/>
      <c r="K135" s="189"/>
      <c r="L135" s="189"/>
      <c r="M135" s="189"/>
      <c r="N135" s="189"/>
      <c r="O135" s="189"/>
    </row>
    <row r="136" spans="1:15" ht="11.25" customHeight="1" x14ac:dyDescent="0.25">
      <c r="A136" s="266"/>
      <c r="B136" s="187" t="s">
        <v>203</v>
      </c>
      <c r="C136" s="188" t="s">
        <v>205</v>
      </c>
      <c r="D136" s="189"/>
      <c r="E136" s="189"/>
      <c r="F136" s="189"/>
      <c r="G136" s="189"/>
      <c r="H136" s="189"/>
      <c r="I136" s="189"/>
      <c r="J136" s="189"/>
      <c r="K136" s="189"/>
      <c r="L136" s="189"/>
      <c r="M136" s="189"/>
      <c r="N136" s="189"/>
      <c r="O136" s="189"/>
    </row>
    <row r="137" spans="1:15" ht="11.25" customHeight="1" x14ac:dyDescent="0.25">
      <c r="A137" s="266"/>
      <c r="B137" s="187" t="s">
        <v>206</v>
      </c>
      <c r="C137" s="188" t="s">
        <v>204</v>
      </c>
      <c r="D137" s="189"/>
      <c r="E137" s="189"/>
      <c r="F137" s="189"/>
      <c r="G137" s="189"/>
      <c r="H137" s="189"/>
      <c r="I137" s="189"/>
      <c r="J137" s="189"/>
      <c r="K137" s="189"/>
      <c r="L137" s="189"/>
      <c r="M137" s="189"/>
      <c r="N137" s="189"/>
      <c r="O137" s="189"/>
    </row>
    <row r="138" spans="1:15" ht="11.25" customHeight="1" x14ac:dyDescent="0.25">
      <c r="A138" s="266"/>
      <c r="B138" s="187" t="s">
        <v>206</v>
      </c>
      <c r="C138" s="188" t="s">
        <v>205</v>
      </c>
      <c r="D138" s="189"/>
      <c r="E138" s="189"/>
      <c r="F138" s="189"/>
      <c r="G138" s="189"/>
      <c r="H138" s="189"/>
      <c r="I138" s="189"/>
      <c r="J138" s="189"/>
      <c r="K138" s="189"/>
      <c r="L138" s="189"/>
      <c r="M138" s="189"/>
      <c r="N138" s="189"/>
      <c r="O138" s="189"/>
    </row>
    <row r="139" spans="1:15" ht="11.25" customHeight="1" x14ac:dyDescent="0.25">
      <c r="A139" s="266"/>
      <c r="B139" s="187" t="s">
        <v>207</v>
      </c>
      <c r="C139" s="188" t="s">
        <v>204</v>
      </c>
      <c r="D139" s="189"/>
      <c r="E139" s="189"/>
      <c r="F139" s="189"/>
      <c r="G139" s="189"/>
      <c r="H139" s="189"/>
      <c r="I139" s="189"/>
      <c r="J139" s="189"/>
      <c r="K139" s="189"/>
      <c r="L139" s="189"/>
      <c r="M139" s="189"/>
      <c r="N139" s="189"/>
      <c r="O139" s="189"/>
    </row>
    <row r="140" spans="1:15" ht="11.25" customHeight="1" x14ac:dyDescent="0.25">
      <c r="A140" s="266"/>
      <c r="B140" s="187" t="s">
        <v>207</v>
      </c>
      <c r="C140" s="188" t="s">
        <v>205</v>
      </c>
      <c r="D140" s="189"/>
      <c r="E140" s="189"/>
      <c r="F140" s="189"/>
      <c r="G140" s="189"/>
      <c r="H140" s="189"/>
      <c r="I140" s="189"/>
      <c r="J140" s="189"/>
      <c r="K140" s="189"/>
      <c r="L140" s="189"/>
      <c r="M140" s="189"/>
      <c r="N140" s="189"/>
      <c r="O140" s="189"/>
    </row>
    <row r="141" spans="1:15" ht="11.25" customHeight="1" x14ac:dyDescent="0.25">
      <c r="A141" s="266"/>
      <c r="B141" s="187" t="s">
        <v>208</v>
      </c>
      <c r="C141" s="188" t="s">
        <v>204</v>
      </c>
      <c r="D141" s="190">
        <v>102</v>
      </c>
      <c r="E141" s="190">
        <v>189</v>
      </c>
      <c r="F141" s="190">
        <v>96</v>
      </c>
      <c r="G141" s="190">
        <v>18</v>
      </c>
      <c r="H141" s="190">
        <v>4</v>
      </c>
      <c r="I141" s="190">
        <v>409</v>
      </c>
      <c r="J141" s="191">
        <v>9949</v>
      </c>
      <c r="K141" s="191">
        <v>18435</v>
      </c>
      <c r="L141" s="191">
        <v>9364</v>
      </c>
      <c r="M141" s="191">
        <v>1756</v>
      </c>
      <c r="N141" s="190">
        <v>390</v>
      </c>
      <c r="O141" s="191">
        <v>39894</v>
      </c>
    </row>
    <row r="142" spans="1:15" ht="11.25" customHeight="1" x14ac:dyDescent="0.25">
      <c r="A142" s="266"/>
      <c r="B142" s="187" t="s">
        <v>208</v>
      </c>
      <c r="C142" s="188" t="s">
        <v>205</v>
      </c>
      <c r="D142" s="190">
        <v>122</v>
      </c>
      <c r="E142" s="190">
        <v>191</v>
      </c>
      <c r="F142" s="190">
        <v>78</v>
      </c>
      <c r="G142" s="190">
        <v>15</v>
      </c>
      <c r="H142" s="190">
        <v>5</v>
      </c>
      <c r="I142" s="190">
        <v>411</v>
      </c>
      <c r="J142" s="191">
        <v>21669</v>
      </c>
      <c r="K142" s="191">
        <v>33924</v>
      </c>
      <c r="L142" s="191">
        <v>13854</v>
      </c>
      <c r="M142" s="191">
        <v>2664</v>
      </c>
      <c r="N142" s="190">
        <v>888</v>
      </c>
      <c r="O142" s="191">
        <v>72999</v>
      </c>
    </row>
    <row r="143" spans="1:15" ht="11.25" customHeight="1" x14ac:dyDescent="0.25">
      <c r="A143" s="266"/>
      <c r="B143" s="187" t="s">
        <v>209</v>
      </c>
      <c r="C143" s="188" t="s">
        <v>204</v>
      </c>
      <c r="D143" s="191">
        <v>2930</v>
      </c>
      <c r="E143" s="191">
        <v>5259</v>
      </c>
      <c r="F143" s="191">
        <v>2711</v>
      </c>
      <c r="G143" s="191">
        <v>1325</v>
      </c>
      <c r="H143" s="190">
        <v>278</v>
      </c>
      <c r="I143" s="191">
        <v>12503</v>
      </c>
      <c r="J143" s="191">
        <v>261748</v>
      </c>
      <c r="K143" s="191">
        <v>469806</v>
      </c>
      <c r="L143" s="191">
        <v>242184</v>
      </c>
      <c r="M143" s="191">
        <v>118367</v>
      </c>
      <c r="N143" s="191">
        <v>24835</v>
      </c>
      <c r="O143" s="191">
        <v>1116940</v>
      </c>
    </row>
    <row r="144" spans="1:15" ht="11.25" customHeight="1" x14ac:dyDescent="0.25">
      <c r="A144" s="266"/>
      <c r="B144" s="187" t="s">
        <v>210</v>
      </c>
      <c r="C144" s="188" t="s">
        <v>205</v>
      </c>
      <c r="D144" s="191">
        <v>3069</v>
      </c>
      <c r="E144" s="191">
        <v>5576</v>
      </c>
      <c r="F144" s="191">
        <v>3470</v>
      </c>
      <c r="G144" s="191">
        <v>1016</v>
      </c>
      <c r="H144" s="190">
        <v>292</v>
      </c>
      <c r="I144" s="191">
        <v>13423</v>
      </c>
      <c r="J144" s="191">
        <v>547289</v>
      </c>
      <c r="K144" s="191">
        <v>994358</v>
      </c>
      <c r="L144" s="191">
        <v>618799</v>
      </c>
      <c r="M144" s="191">
        <v>181181</v>
      </c>
      <c r="N144" s="191">
        <v>52072</v>
      </c>
      <c r="O144" s="191">
        <v>2393699</v>
      </c>
    </row>
    <row r="145" spans="1:15" ht="11.25" customHeight="1" x14ac:dyDescent="0.25">
      <c r="A145" s="266"/>
      <c r="B145" s="187" t="s">
        <v>211</v>
      </c>
      <c r="C145" s="188" t="s">
        <v>204</v>
      </c>
      <c r="D145" s="190">
        <v>826</v>
      </c>
      <c r="E145" s="191">
        <v>1680</v>
      </c>
      <c r="F145" s="190">
        <v>681</v>
      </c>
      <c r="G145" s="190">
        <v>272</v>
      </c>
      <c r="H145" s="190">
        <v>180</v>
      </c>
      <c r="I145" s="191">
        <v>3639</v>
      </c>
      <c r="J145" s="191">
        <v>131934</v>
      </c>
      <c r="K145" s="191">
        <v>268341</v>
      </c>
      <c r="L145" s="191">
        <v>108774</v>
      </c>
      <c r="M145" s="191">
        <v>43446</v>
      </c>
      <c r="N145" s="191">
        <v>28751</v>
      </c>
      <c r="O145" s="191">
        <v>581246</v>
      </c>
    </row>
    <row r="146" spans="1:15" ht="11.25" customHeight="1" x14ac:dyDescent="0.25">
      <c r="A146" s="266"/>
      <c r="B146" s="187" t="s">
        <v>212</v>
      </c>
      <c r="C146" s="188" t="s">
        <v>205</v>
      </c>
      <c r="D146" s="191">
        <v>2355</v>
      </c>
      <c r="E146" s="191">
        <v>4877</v>
      </c>
      <c r="F146" s="191">
        <v>2213</v>
      </c>
      <c r="G146" s="190">
        <v>576</v>
      </c>
      <c r="H146" s="190">
        <v>527</v>
      </c>
      <c r="I146" s="191">
        <v>10548</v>
      </c>
      <c r="J146" s="191">
        <v>465807</v>
      </c>
      <c r="K146" s="191">
        <v>964646</v>
      </c>
      <c r="L146" s="191">
        <v>437720</v>
      </c>
      <c r="M146" s="191">
        <v>113930</v>
      </c>
      <c r="N146" s="191">
        <v>104238</v>
      </c>
      <c r="O146" s="191">
        <v>2086341</v>
      </c>
    </row>
    <row r="147" spans="1:15" ht="11.25" customHeight="1" x14ac:dyDescent="0.25">
      <c r="A147" s="267"/>
      <c r="B147" s="268" t="s">
        <v>13</v>
      </c>
      <c r="C147" s="268"/>
      <c r="D147" s="191">
        <v>9404</v>
      </c>
      <c r="E147" s="191">
        <v>17772</v>
      </c>
      <c r="F147" s="191">
        <v>9249</v>
      </c>
      <c r="G147" s="191">
        <v>3222</v>
      </c>
      <c r="H147" s="191">
        <v>1286</v>
      </c>
      <c r="I147" s="195">
        <v>40933</v>
      </c>
      <c r="J147" s="191">
        <v>1438396</v>
      </c>
      <c r="K147" s="191">
        <v>2749510</v>
      </c>
      <c r="L147" s="191">
        <v>1430695</v>
      </c>
      <c r="M147" s="191">
        <v>461344</v>
      </c>
      <c r="N147" s="191">
        <v>211174</v>
      </c>
      <c r="O147" s="197">
        <v>6291119</v>
      </c>
    </row>
    <row r="148" spans="1:15" ht="11.25" customHeight="1" x14ac:dyDescent="0.25">
      <c r="A148" s="265" t="s">
        <v>85</v>
      </c>
      <c r="B148" s="187" t="s">
        <v>203</v>
      </c>
      <c r="C148" s="188" t="s">
        <v>204</v>
      </c>
      <c r="D148" s="189"/>
      <c r="E148" s="189"/>
      <c r="F148" s="189"/>
      <c r="G148" s="189"/>
      <c r="H148" s="189"/>
      <c r="I148" s="189"/>
      <c r="J148" s="189"/>
      <c r="K148" s="189"/>
      <c r="L148" s="189"/>
      <c r="M148" s="189"/>
      <c r="N148" s="189"/>
      <c r="O148" s="189"/>
    </row>
    <row r="149" spans="1:15" ht="11.25" customHeight="1" x14ac:dyDescent="0.25">
      <c r="A149" s="266"/>
      <c r="B149" s="187" t="s">
        <v>203</v>
      </c>
      <c r="C149" s="188" t="s">
        <v>205</v>
      </c>
      <c r="D149" s="189"/>
      <c r="E149" s="189"/>
      <c r="F149" s="189"/>
      <c r="G149" s="189"/>
      <c r="H149" s="189"/>
      <c r="I149" s="189"/>
      <c r="J149" s="189"/>
      <c r="K149" s="189"/>
      <c r="L149" s="189"/>
      <c r="M149" s="189"/>
      <c r="N149" s="189"/>
      <c r="O149" s="189"/>
    </row>
    <row r="150" spans="1:15" ht="11.25" customHeight="1" x14ac:dyDescent="0.25">
      <c r="A150" s="266"/>
      <c r="B150" s="187" t="s">
        <v>206</v>
      </c>
      <c r="C150" s="188" t="s">
        <v>204</v>
      </c>
      <c r="D150" s="189"/>
      <c r="E150" s="189"/>
      <c r="F150" s="189"/>
      <c r="G150" s="189"/>
      <c r="H150" s="189"/>
      <c r="I150" s="189"/>
      <c r="J150" s="189"/>
      <c r="K150" s="189"/>
      <c r="L150" s="189"/>
      <c r="M150" s="189"/>
      <c r="N150" s="189"/>
      <c r="O150" s="189"/>
    </row>
    <row r="151" spans="1:15" ht="11.25" customHeight="1" x14ac:dyDescent="0.25">
      <c r="A151" s="266"/>
      <c r="B151" s="187" t="s">
        <v>206</v>
      </c>
      <c r="C151" s="188" t="s">
        <v>205</v>
      </c>
      <c r="D151" s="189"/>
      <c r="E151" s="189"/>
      <c r="F151" s="189"/>
      <c r="G151" s="189"/>
      <c r="H151" s="189"/>
      <c r="I151" s="189"/>
      <c r="J151" s="189"/>
      <c r="K151" s="189"/>
      <c r="L151" s="189"/>
      <c r="M151" s="189"/>
      <c r="N151" s="189"/>
      <c r="O151" s="189"/>
    </row>
    <row r="152" spans="1:15" ht="11.25" customHeight="1" x14ac:dyDescent="0.25">
      <c r="A152" s="266"/>
      <c r="B152" s="187" t="s">
        <v>207</v>
      </c>
      <c r="C152" s="188" t="s">
        <v>204</v>
      </c>
      <c r="D152" s="189"/>
      <c r="E152" s="190">
        <v>1</v>
      </c>
      <c r="F152" s="189"/>
      <c r="G152" s="189"/>
      <c r="H152" s="189"/>
      <c r="I152" s="190">
        <v>1</v>
      </c>
      <c r="J152" s="189"/>
      <c r="K152" s="190">
        <v>284</v>
      </c>
      <c r="L152" s="189"/>
      <c r="M152" s="189"/>
      <c r="N152" s="189"/>
      <c r="O152" s="190">
        <v>284</v>
      </c>
    </row>
    <row r="153" spans="1:15" ht="11.25" customHeight="1" x14ac:dyDescent="0.25">
      <c r="A153" s="266"/>
      <c r="B153" s="187" t="s">
        <v>207</v>
      </c>
      <c r="C153" s="188" t="s">
        <v>205</v>
      </c>
      <c r="D153" s="189"/>
      <c r="E153" s="190">
        <v>1</v>
      </c>
      <c r="F153" s="190">
        <v>1</v>
      </c>
      <c r="G153" s="189"/>
      <c r="H153" s="189"/>
      <c r="I153" s="190">
        <v>2</v>
      </c>
      <c r="J153" s="189"/>
      <c r="K153" s="190">
        <v>299</v>
      </c>
      <c r="L153" s="190">
        <v>299</v>
      </c>
      <c r="M153" s="189"/>
      <c r="N153" s="189"/>
      <c r="O153" s="190">
        <v>598</v>
      </c>
    </row>
    <row r="154" spans="1:15" ht="11.25" customHeight="1" x14ac:dyDescent="0.25">
      <c r="A154" s="266"/>
      <c r="B154" s="187" t="s">
        <v>208</v>
      </c>
      <c r="C154" s="188" t="s">
        <v>204</v>
      </c>
      <c r="D154" s="190">
        <v>65</v>
      </c>
      <c r="E154" s="190">
        <v>281</v>
      </c>
      <c r="F154" s="190">
        <v>110</v>
      </c>
      <c r="G154" s="190">
        <v>34</v>
      </c>
      <c r="H154" s="190">
        <v>19</v>
      </c>
      <c r="I154" s="190">
        <v>509</v>
      </c>
      <c r="J154" s="191">
        <v>6340</v>
      </c>
      <c r="K154" s="191">
        <v>27409</v>
      </c>
      <c r="L154" s="191">
        <v>10730</v>
      </c>
      <c r="M154" s="191">
        <v>3316</v>
      </c>
      <c r="N154" s="191">
        <v>1853</v>
      </c>
      <c r="O154" s="191">
        <v>49648</v>
      </c>
    </row>
    <row r="155" spans="1:15" ht="11.25" customHeight="1" x14ac:dyDescent="0.25">
      <c r="A155" s="266"/>
      <c r="B155" s="187" t="s">
        <v>208</v>
      </c>
      <c r="C155" s="188" t="s">
        <v>205</v>
      </c>
      <c r="D155" s="190">
        <v>78</v>
      </c>
      <c r="E155" s="190">
        <v>329</v>
      </c>
      <c r="F155" s="190">
        <v>140</v>
      </c>
      <c r="G155" s="190">
        <v>49</v>
      </c>
      <c r="H155" s="190">
        <v>14</v>
      </c>
      <c r="I155" s="190">
        <v>610</v>
      </c>
      <c r="J155" s="191">
        <v>13854</v>
      </c>
      <c r="K155" s="191">
        <v>58435</v>
      </c>
      <c r="L155" s="191">
        <v>24866</v>
      </c>
      <c r="M155" s="191">
        <v>8703</v>
      </c>
      <c r="N155" s="191">
        <v>2487</v>
      </c>
      <c r="O155" s="191">
        <v>108345</v>
      </c>
    </row>
    <row r="156" spans="1:15" ht="11.25" customHeight="1" x14ac:dyDescent="0.25">
      <c r="A156" s="266"/>
      <c r="B156" s="187" t="s">
        <v>209</v>
      </c>
      <c r="C156" s="188" t="s">
        <v>204</v>
      </c>
      <c r="D156" s="191">
        <v>1523</v>
      </c>
      <c r="E156" s="191">
        <v>5493</v>
      </c>
      <c r="F156" s="191">
        <v>2489</v>
      </c>
      <c r="G156" s="191">
        <v>1558</v>
      </c>
      <c r="H156" s="190">
        <v>184</v>
      </c>
      <c r="I156" s="191">
        <v>11247</v>
      </c>
      <c r="J156" s="191">
        <v>136055</v>
      </c>
      <c r="K156" s="191">
        <v>490710</v>
      </c>
      <c r="L156" s="191">
        <v>222352</v>
      </c>
      <c r="M156" s="191">
        <v>139182</v>
      </c>
      <c r="N156" s="191">
        <v>16437</v>
      </c>
      <c r="O156" s="191">
        <v>1004736</v>
      </c>
    </row>
    <row r="157" spans="1:15" ht="11.25" customHeight="1" x14ac:dyDescent="0.25">
      <c r="A157" s="266"/>
      <c r="B157" s="187" t="s">
        <v>210</v>
      </c>
      <c r="C157" s="188" t="s">
        <v>205</v>
      </c>
      <c r="D157" s="191">
        <v>1721</v>
      </c>
      <c r="E157" s="191">
        <v>6346</v>
      </c>
      <c r="F157" s="191">
        <v>3422</v>
      </c>
      <c r="G157" s="191">
        <v>1320</v>
      </c>
      <c r="H157" s="190">
        <v>241</v>
      </c>
      <c r="I157" s="191">
        <v>13050</v>
      </c>
      <c r="J157" s="191">
        <v>306903</v>
      </c>
      <c r="K157" s="191">
        <v>1131670</v>
      </c>
      <c r="L157" s="191">
        <v>610239</v>
      </c>
      <c r="M157" s="191">
        <v>235393</v>
      </c>
      <c r="N157" s="191">
        <v>42977</v>
      </c>
      <c r="O157" s="191">
        <v>2327182</v>
      </c>
    </row>
    <row r="158" spans="1:15" ht="11.25" customHeight="1" x14ac:dyDescent="0.25">
      <c r="A158" s="266"/>
      <c r="B158" s="187" t="s">
        <v>211</v>
      </c>
      <c r="C158" s="188" t="s">
        <v>204</v>
      </c>
      <c r="D158" s="190">
        <v>308</v>
      </c>
      <c r="E158" s="191">
        <v>1957</v>
      </c>
      <c r="F158" s="190">
        <v>616</v>
      </c>
      <c r="G158" s="190">
        <v>428</v>
      </c>
      <c r="H158" s="190">
        <v>45</v>
      </c>
      <c r="I158" s="191">
        <v>3354</v>
      </c>
      <c r="J158" s="191">
        <v>49196</v>
      </c>
      <c r="K158" s="191">
        <v>312586</v>
      </c>
      <c r="L158" s="191">
        <v>98392</v>
      </c>
      <c r="M158" s="191">
        <v>68363</v>
      </c>
      <c r="N158" s="191">
        <v>7188</v>
      </c>
      <c r="O158" s="191">
        <v>535725</v>
      </c>
    </row>
    <row r="159" spans="1:15" ht="11.25" customHeight="1" x14ac:dyDescent="0.25">
      <c r="A159" s="266"/>
      <c r="B159" s="187" t="s">
        <v>212</v>
      </c>
      <c r="C159" s="188" t="s">
        <v>205</v>
      </c>
      <c r="D159" s="190">
        <v>813</v>
      </c>
      <c r="E159" s="191">
        <v>5435</v>
      </c>
      <c r="F159" s="191">
        <v>1916</v>
      </c>
      <c r="G159" s="190">
        <v>844</v>
      </c>
      <c r="H159" s="190">
        <v>157</v>
      </c>
      <c r="I159" s="191">
        <v>9165</v>
      </c>
      <c r="J159" s="191">
        <v>160807</v>
      </c>
      <c r="K159" s="191">
        <v>1075016</v>
      </c>
      <c r="L159" s="191">
        <v>378975</v>
      </c>
      <c r="M159" s="191">
        <v>166939</v>
      </c>
      <c r="N159" s="191">
        <v>31054</v>
      </c>
      <c r="O159" s="191">
        <v>1812791</v>
      </c>
    </row>
    <row r="160" spans="1:15" ht="11.25" customHeight="1" x14ac:dyDescent="0.25">
      <c r="A160" s="267"/>
      <c r="B160" s="268" t="s">
        <v>13</v>
      </c>
      <c r="C160" s="268"/>
      <c r="D160" s="191">
        <v>4508</v>
      </c>
      <c r="E160" s="191">
        <v>19843</v>
      </c>
      <c r="F160" s="191">
        <v>8694</v>
      </c>
      <c r="G160" s="191">
        <v>4233</v>
      </c>
      <c r="H160" s="190">
        <v>660</v>
      </c>
      <c r="I160" s="195">
        <v>37938</v>
      </c>
      <c r="J160" s="191">
        <v>673155</v>
      </c>
      <c r="K160" s="191">
        <v>3096409</v>
      </c>
      <c r="L160" s="191">
        <v>1345853</v>
      </c>
      <c r="M160" s="191">
        <v>621896</v>
      </c>
      <c r="N160" s="191">
        <v>101996</v>
      </c>
      <c r="O160" s="197">
        <v>5839309</v>
      </c>
    </row>
    <row r="161" spans="1:15" ht="11.25" customHeight="1" x14ac:dyDescent="0.25">
      <c r="A161" s="265" t="s">
        <v>86</v>
      </c>
      <c r="B161" s="187" t="s">
        <v>203</v>
      </c>
      <c r="C161" s="188" t="s">
        <v>204</v>
      </c>
      <c r="D161" s="190">
        <v>78</v>
      </c>
      <c r="E161" s="190">
        <v>115</v>
      </c>
      <c r="F161" s="190">
        <v>79</v>
      </c>
      <c r="G161" s="190">
        <v>13</v>
      </c>
      <c r="H161" s="189"/>
      <c r="I161" s="190">
        <v>285</v>
      </c>
      <c r="J161" s="191">
        <v>33909</v>
      </c>
      <c r="K161" s="191">
        <v>49994</v>
      </c>
      <c r="L161" s="191">
        <v>34344</v>
      </c>
      <c r="M161" s="191">
        <v>5652</v>
      </c>
      <c r="N161" s="189"/>
      <c r="O161" s="191">
        <v>123899</v>
      </c>
    </row>
    <row r="162" spans="1:15" ht="11.25" customHeight="1" x14ac:dyDescent="0.25">
      <c r="A162" s="266"/>
      <c r="B162" s="187" t="s">
        <v>203</v>
      </c>
      <c r="C162" s="188" t="s">
        <v>205</v>
      </c>
      <c r="D162" s="190">
        <v>74</v>
      </c>
      <c r="E162" s="190">
        <v>114</v>
      </c>
      <c r="F162" s="190">
        <v>70</v>
      </c>
      <c r="G162" s="190">
        <v>22</v>
      </c>
      <c r="H162" s="189"/>
      <c r="I162" s="190">
        <v>280</v>
      </c>
      <c r="J162" s="191">
        <v>31205</v>
      </c>
      <c r="K162" s="191">
        <v>48072</v>
      </c>
      <c r="L162" s="191">
        <v>29518</v>
      </c>
      <c r="M162" s="191">
        <v>9277</v>
      </c>
      <c r="N162" s="189"/>
      <c r="O162" s="191">
        <v>118072</v>
      </c>
    </row>
    <row r="163" spans="1:15" ht="11.25" customHeight="1" x14ac:dyDescent="0.25">
      <c r="A163" s="266"/>
      <c r="B163" s="187" t="s">
        <v>206</v>
      </c>
      <c r="C163" s="188" t="s">
        <v>204</v>
      </c>
      <c r="D163" s="191">
        <v>1255</v>
      </c>
      <c r="E163" s="191">
        <v>1757</v>
      </c>
      <c r="F163" s="190">
        <v>855</v>
      </c>
      <c r="G163" s="190">
        <v>305</v>
      </c>
      <c r="H163" s="190">
        <v>27</v>
      </c>
      <c r="I163" s="191">
        <v>4199</v>
      </c>
      <c r="J163" s="191">
        <v>542729</v>
      </c>
      <c r="K163" s="191">
        <v>759821</v>
      </c>
      <c r="L163" s="191">
        <v>369748</v>
      </c>
      <c r="M163" s="191">
        <v>131898</v>
      </c>
      <c r="N163" s="191">
        <v>11676</v>
      </c>
      <c r="O163" s="191">
        <v>1815872</v>
      </c>
    </row>
    <row r="164" spans="1:15" ht="11.25" customHeight="1" x14ac:dyDescent="0.25">
      <c r="A164" s="266"/>
      <c r="B164" s="187" t="s">
        <v>206</v>
      </c>
      <c r="C164" s="188" t="s">
        <v>205</v>
      </c>
      <c r="D164" s="191">
        <v>1208</v>
      </c>
      <c r="E164" s="191">
        <v>1728</v>
      </c>
      <c r="F164" s="190">
        <v>774</v>
      </c>
      <c r="G164" s="190">
        <v>304</v>
      </c>
      <c r="H164" s="190">
        <v>33</v>
      </c>
      <c r="I164" s="191">
        <v>4047</v>
      </c>
      <c r="J164" s="191">
        <v>509326</v>
      </c>
      <c r="K164" s="191">
        <v>728573</v>
      </c>
      <c r="L164" s="191">
        <v>326340</v>
      </c>
      <c r="M164" s="191">
        <v>128175</v>
      </c>
      <c r="N164" s="191">
        <v>13914</v>
      </c>
      <c r="O164" s="191">
        <v>1706328</v>
      </c>
    </row>
    <row r="165" spans="1:15" ht="11.25" customHeight="1" x14ac:dyDescent="0.25">
      <c r="A165" s="266"/>
      <c r="B165" s="187" t="s">
        <v>207</v>
      </c>
      <c r="C165" s="188" t="s">
        <v>204</v>
      </c>
      <c r="D165" s="191">
        <v>2086</v>
      </c>
      <c r="E165" s="191">
        <v>5732</v>
      </c>
      <c r="F165" s="191">
        <v>2508</v>
      </c>
      <c r="G165" s="190">
        <v>771</v>
      </c>
      <c r="H165" s="190">
        <v>227</v>
      </c>
      <c r="I165" s="191">
        <v>11324</v>
      </c>
      <c r="J165" s="191">
        <v>592156</v>
      </c>
      <c r="K165" s="191">
        <v>1627153</v>
      </c>
      <c r="L165" s="191">
        <v>711950</v>
      </c>
      <c r="M165" s="191">
        <v>218865</v>
      </c>
      <c r="N165" s="191">
        <v>64439</v>
      </c>
      <c r="O165" s="191">
        <v>3214563</v>
      </c>
    </row>
    <row r="166" spans="1:15" ht="11.25" customHeight="1" x14ac:dyDescent="0.25">
      <c r="A166" s="266"/>
      <c r="B166" s="187" t="s">
        <v>207</v>
      </c>
      <c r="C166" s="188" t="s">
        <v>205</v>
      </c>
      <c r="D166" s="191">
        <v>2019</v>
      </c>
      <c r="E166" s="191">
        <v>5172</v>
      </c>
      <c r="F166" s="191">
        <v>2377</v>
      </c>
      <c r="G166" s="190">
        <v>702</v>
      </c>
      <c r="H166" s="190">
        <v>199</v>
      </c>
      <c r="I166" s="191">
        <v>10469</v>
      </c>
      <c r="J166" s="191">
        <v>603964</v>
      </c>
      <c r="K166" s="191">
        <v>1547153</v>
      </c>
      <c r="L166" s="191">
        <v>711056</v>
      </c>
      <c r="M166" s="191">
        <v>209996</v>
      </c>
      <c r="N166" s="191">
        <v>59529</v>
      </c>
      <c r="O166" s="191">
        <v>3131698</v>
      </c>
    </row>
    <row r="167" spans="1:15" ht="11.25" customHeight="1" x14ac:dyDescent="0.25">
      <c r="A167" s="266"/>
      <c r="B167" s="187" t="s">
        <v>208</v>
      </c>
      <c r="C167" s="188" t="s">
        <v>204</v>
      </c>
      <c r="D167" s="190">
        <v>153</v>
      </c>
      <c r="E167" s="190">
        <v>430</v>
      </c>
      <c r="F167" s="190">
        <v>179</v>
      </c>
      <c r="G167" s="190">
        <v>50</v>
      </c>
      <c r="H167" s="190">
        <v>21</v>
      </c>
      <c r="I167" s="190">
        <v>833</v>
      </c>
      <c r="J167" s="191">
        <v>14924</v>
      </c>
      <c r="K167" s="191">
        <v>41943</v>
      </c>
      <c r="L167" s="191">
        <v>17460</v>
      </c>
      <c r="M167" s="191">
        <v>4877</v>
      </c>
      <c r="N167" s="191">
        <v>2048</v>
      </c>
      <c r="O167" s="191">
        <v>81252</v>
      </c>
    </row>
    <row r="168" spans="1:15" ht="11.25" customHeight="1" x14ac:dyDescent="0.25">
      <c r="A168" s="266"/>
      <c r="B168" s="187" t="s">
        <v>208</v>
      </c>
      <c r="C168" s="188" t="s">
        <v>205</v>
      </c>
      <c r="D168" s="190">
        <v>148</v>
      </c>
      <c r="E168" s="190">
        <v>351</v>
      </c>
      <c r="F168" s="190">
        <v>139</v>
      </c>
      <c r="G168" s="190">
        <v>43</v>
      </c>
      <c r="H168" s="190">
        <v>22</v>
      </c>
      <c r="I168" s="190">
        <v>703</v>
      </c>
      <c r="J168" s="191">
        <v>26287</v>
      </c>
      <c r="K168" s="191">
        <v>62342</v>
      </c>
      <c r="L168" s="191">
        <v>24688</v>
      </c>
      <c r="M168" s="191">
        <v>7637</v>
      </c>
      <c r="N168" s="191">
        <v>3907</v>
      </c>
      <c r="O168" s="191">
        <v>124861</v>
      </c>
    </row>
    <row r="169" spans="1:15" ht="11.25" customHeight="1" x14ac:dyDescent="0.25">
      <c r="A169" s="266"/>
      <c r="B169" s="187" t="s">
        <v>209</v>
      </c>
      <c r="C169" s="188" t="s">
        <v>204</v>
      </c>
      <c r="D169" s="190">
        <v>28</v>
      </c>
      <c r="E169" s="190">
        <v>61</v>
      </c>
      <c r="F169" s="190">
        <v>17</v>
      </c>
      <c r="G169" s="190">
        <v>5</v>
      </c>
      <c r="H169" s="190">
        <v>4</v>
      </c>
      <c r="I169" s="190">
        <v>115</v>
      </c>
      <c r="J169" s="191">
        <v>2501</v>
      </c>
      <c r="K169" s="191">
        <v>5449</v>
      </c>
      <c r="L169" s="191">
        <v>1519</v>
      </c>
      <c r="M169" s="190">
        <v>447</v>
      </c>
      <c r="N169" s="190">
        <v>357</v>
      </c>
      <c r="O169" s="191">
        <v>10273</v>
      </c>
    </row>
    <row r="170" spans="1:15" ht="11.25" customHeight="1" x14ac:dyDescent="0.25">
      <c r="A170" s="266"/>
      <c r="B170" s="187" t="s">
        <v>210</v>
      </c>
      <c r="C170" s="188" t="s">
        <v>205</v>
      </c>
      <c r="D170" s="190">
        <v>28</v>
      </c>
      <c r="E170" s="190">
        <v>46</v>
      </c>
      <c r="F170" s="190">
        <v>19</v>
      </c>
      <c r="G170" s="190">
        <v>9</v>
      </c>
      <c r="H170" s="189"/>
      <c r="I170" s="190">
        <v>102</v>
      </c>
      <c r="J170" s="191">
        <v>4993</v>
      </c>
      <c r="K170" s="191">
        <v>8203</v>
      </c>
      <c r="L170" s="191">
        <v>3388</v>
      </c>
      <c r="M170" s="191">
        <v>1605</v>
      </c>
      <c r="N170" s="189"/>
      <c r="O170" s="191">
        <v>18189</v>
      </c>
    </row>
    <row r="171" spans="1:15" ht="11.25" customHeight="1" x14ac:dyDescent="0.25">
      <c r="A171" s="266"/>
      <c r="B171" s="187" t="s">
        <v>211</v>
      </c>
      <c r="C171" s="188" t="s">
        <v>204</v>
      </c>
      <c r="D171" s="189"/>
      <c r="E171" s="189"/>
      <c r="F171" s="189"/>
      <c r="G171" s="189"/>
      <c r="H171" s="189"/>
      <c r="I171" s="189"/>
      <c r="J171" s="189"/>
      <c r="K171" s="189"/>
      <c r="L171" s="189"/>
      <c r="M171" s="189"/>
      <c r="N171" s="189"/>
      <c r="O171" s="189"/>
    </row>
    <row r="172" spans="1:15" ht="11.25" customHeight="1" x14ac:dyDescent="0.25">
      <c r="A172" s="266"/>
      <c r="B172" s="187" t="s">
        <v>212</v>
      </c>
      <c r="C172" s="188" t="s">
        <v>205</v>
      </c>
      <c r="D172" s="189"/>
      <c r="E172" s="189"/>
      <c r="F172" s="189"/>
      <c r="G172" s="189"/>
      <c r="H172" s="189"/>
      <c r="I172" s="189"/>
      <c r="J172" s="189"/>
      <c r="K172" s="189"/>
      <c r="L172" s="189"/>
      <c r="M172" s="189"/>
      <c r="N172" s="189"/>
      <c r="O172" s="189"/>
    </row>
    <row r="173" spans="1:15" ht="11.25" customHeight="1" x14ac:dyDescent="0.25">
      <c r="A173" s="267"/>
      <c r="B173" s="268" t="s">
        <v>13</v>
      </c>
      <c r="C173" s="268"/>
      <c r="D173" s="191">
        <v>7077</v>
      </c>
      <c r="E173" s="191">
        <v>15506</v>
      </c>
      <c r="F173" s="191">
        <v>7017</v>
      </c>
      <c r="G173" s="191">
        <v>2224</v>
      </c>
      <c r="H173" s="190">
        <v>533</v>
      </c>
      <c r="I173" s="195">
        <v>32357</v>
      </c>
      <c r="J173" s="191">
        <v>2361994</v>
      </c>
      <c r="K173" s="191">
        <v>4878703</v>
      </c>
      <c r="L173" s="191">
        <v>2230011</v>
      </c>
      <c r="M173" s="191">
        <v>718429</v>
      </c>
      <c r="N173" s="191">
        <v>155870</v>
      </c>
      <c r="O173" s="197">
        <v>10345007</v>
      </c>
    </row>
    <row r="174" spans="1:15" ht="11.25" customHeight="1" x14ac:dyDescent="0.25">
      <c r="A174" s="265" t="s">
        <v>133</v>
      </c>
      <c r="B174" s="187" t="s">
        <v>203</v>
      </c>
      <c r="C174" s="188" t="s">
        <v>204</v>
      </c>
      <c r="D174" s="189"/>
      <c r="E174" s="189"/>
      <c r="F174" s="189"/>
      <c r="G174" s="189"/>
      <c r="H174" s="189"/>
      <c r="I174" s="189"/>
      <c r="J174" s="189"/>
      <c r="K174" s="189"/>
      <c r="L174" s="189"/>
      <c r="M174" s="189"/>
      <c r="N174" s="189"/>
      <c r="O174" s="189"/>
    </row>
    <row r="175" spans="1:15" ht="11.25" customHeight="1" x14ac:dyDescent="0.25">
      <c r="A175" s="266"/>
      <c r="B175" s="187" t="s">
        <v>203</v>
      </c>
      <c r="C175" s="188" t="s">
        <v>205</v>
      </c>
      <c r="D175" s="189"/>
      <c r="E175" s="189"/>
      <c r="F175" s="189"/>
      <c r="G175" s="189"/>
      <c r="H175" s="189"/>
      <c r="I175" s="189"/>
      <c r="J175" s="189"/>
      <c r="K175" s="189"/>
      <c r="L175" s="189"/>
      <c r="M175" s="189"/>
      <c r="N175" s="189"/>
      <c r="O175" s="189"/>
    </row>
    <row r="176" spans="1:15" ht="11.25" customHeight="1" x14ac:dyDescent="0.25">
      <c r="A176" s="266"/>
      <c r="B176" s="187" t="s">
        <v>206</v>
      </c>
      <c r="C176" s="188" t="s">
        <v>204</v>
      </c>
      <c r="D176" s="189"/>
      <c r="E176" s="190">
        <v>4</v>
      </c>
      <c r="F176" s="190">
        <v>1</v>
      </c>
      <c r="G176" s="190">
        <v>2</v>
      </c>
      <c r="H176" s="189"/>
      <c r="I176" s="190">
        <v>7</v>
      </c>
      <c r="J176" s="189"/>
      <c r="K176" s="191">
        <v>1730</v>
      </c>
      <c r="L176" s="190">
        <v>432</v>
      </c>
      <c r="M176" s="190">
        <v>865</v>
      </c>
      <c r="N176" s="189"/>
      <c r="O176" s="191">
        <v>3027</v>
      </c>
    </row>
    <row r="177" spans="1:15" ht="11.25" customHeight="1" x14ac:dyDescent="0.25">
      <c r="A177" s="266"/>
      <c r="B177" s="187" t="s">
        <v>206</v>
      </c>
      <c r="C177" s="188" t="s">
        <v>205</v>
      </c>
      <c r="D177" s="189"/>
      <c r="E177" s="190">
        <v>2</v>
      </c>
      <c r="F177" s="189"/>
      <c r="G177" s="190">
        <v>2</v>
      </c>
      <c r="H177" s="189"/>
      <c r="I177" s="190">
        <v>4</v>
      </c>
      <c r="J177" s="189"/>
      <c r="K177" s="190">
        <v>843</v>
      </c>
      <c r="L177" s="189"/>
      <c r="M177" s="190">
        <v>843</v>
      </c>
      <c r="N177" s="189"/>
      <c r="O177" s="191">
        <v>1686</v>
      </c>
    </row>
    <row r="178" spans="1:15" ht="11.25" customHeight="1" x14ac:dyDescent="0.25">
      <c r="A178" s="266"/>
      <c r="B178" s="187" t="s">
        <v>207</v>
      </c>
      <c r="C178" s="188" t="s">
        <v>204</v>
      </c>
      <c r="D178" s="190">
        <v>2</v>
      </c>
      <c r="E178" s="190">
        <v>22</v>
      </c>
      <c r="F178" s="190">
        <v>10</v>
      </c>
      <c r="G178" s="190">
        <v>2</v>
      </c>
      <c r="H178" s="189"/>
      <c r="I178" s="190">
        <v>36</v>
      </c>
      <c r="J178" s="190">
        <v>568</v>
      </c>
      <c r="K178" s="191">
        <v>6245</v>
      </c>
      <c r="L178" s="191">
        <v>2839</v>
      </c>
      <c r="M178" s="190">
        <v>568</v>
      </c>
      <c r="N178" s="189"/>
      <c r="O178" s="191">
        <v>10220</v>
      </c>
    </row>
    <row r="179" spans="1:15" ht="11.25" customHeight="1" x14ac:dyDescent="0.25">
      <c r="A179" s="266"/>
      <c r="B179" s="187" t="s">
        <v>207</v>
      </c>
      <c r="C179" s="188" t="s">
        <v>205</v>
      </c>
      <c r="D179" s="190">
        <v>2</v>
      </c>
      <c r="E179" s="190">
        <v>18</v>
      </c>
      <c r="F179" s="190">
        <v>12</v>
      </c>
      <c r="G179" s="190">
        <v>7</v>
      </c>
      <c r="H179" s="189"/>
      <c r="I179" s="190">
        <v>39</v>
      </c>
      <c r="J179" s="190">
        <v>598</v>
      </c>
      <c r="K179" s="191">
        <v>5385</v>
      </c>
      <c r="L179" s="191">
        <v>3590</v>
      </c>
      <c r="M179" s="191">
        <v>2094</v>
      </c>
      <c r="N179" s="189"/>
      <c r="O179" s="191">
        <v>11667</v>
      </c>
    </row>
    <row r="180" spans="1:15" ht="11.25" customHeight="1" x14ac:dyDescent="0.25">
      <c r="A180" s="266"/>
      <c r="B180" s="187" t="s">
        <v>208</v>
      </c>
      <c r="C180" s="188" t="s">
        <v>204</v>
      </c>
      <c r="D180" s="190">
        <v>27</v>
      </c>
      <c r="E180" s="190">
        <v>359</v>
      </c>
      <c r="F180" s="190">
        <v>172</v>
      </c>
      <c r="G180" s="190">
        <v>295</v>
      </c>
      <c r="H180" s="190">
        <v>2</v>
      </c>
      <c r="I180" s="190">
        <v>855</v>
      </c>
      <c r="J180" s="191">
        <v>2634</v>
      </c>
      <c r="K180" s="191">
        <v>35018</v>
      </c>
      <c r="L180" s="191">
        <v>16777</v>
      </c>
      <c r="M180" s="191">
        <v>28775</v>
      </c>
      <c r="N180" s="190">
        <v>195</v>
      </c>
      <c r="O180" s="191">
        <v>83399</v>
      </c>
    </row>
    <row r="181" spans="1:15" ht="11.25" customHeight="1" x14ac:dyDescent="0.25">
      <c r="A181" s="266"/>
      <c r="B181" s="187" t="s">
        <v>208</v>
      </c>
      <c r="C181" s="188" t="s">
        <v>205</v>
      </c>
      <c r="D181" s="190">
        <v>20</v>
      </c>
      <c r="E181" s="190">
        <v>260</v>
      </c>
      <c r="F181" s="190">
        <v>197</v>
      </c>
      <c r="G181" s="190">
        <v>233</v>
      </c>
      <c r="H181" s="190">
        <v>1</v>
      </c>
      <c r="I181" s="190">
        <v>711</v>
      </c>
      <c r="J181" s="191">
        <v>3552</v>
      </c>
      <c r="K181" s="191">
        <v>46179</v>
      </c>
      <c r="L181" s="191">
        <v>34990</v>
      </c>
      <c r="M181" s="191">
        <v>41384</v>
      </c>
      <c r="N181" s="190">
        <v>178</v>
      </c>
      <c r="O181" s="191">
        <v>126283</v>
      </c>
    </row>
    <row r="182" spans="1:15" ht="11.25" customHeight="1" x14ac:dyDescent="0.25">
      <c r="A182" s="266"/>
      <c r="B182" s="187" t="s">
        <v>209</v>
      </c>
      <c r="C182" s="188" t="s">
        <v>204</v>
      </c>
      <c r="D182" s="190">
        <v>579</v>
      </c>
      <c r="E182" s="191">
        <v>8994</v>
      </c>
      <c r="F182" s="191">
        <v>5521</v>
      </c>
      <c r="G182" s="191">
        <v>9846</v>
      </c>
      <c r="H182" s="190">
        <v>46</v>
      </c>
      <c r="I182" s="191">
        <v>24986</v>
      </c>
      <c r="J182" s="191">
        <v>51724</v>
      </c>
      <c r="K182" s="191">
        <v>803468</v>
      </c>
      <c r="L182" s="191">
        <v>493212</v>
      </c>
      <c r="M182" s="191">
        <v>879580</v>
      </c>
      <c r="N182" s="191">
        <v>4109</v>
      </c>
      <c r="O182" s="191">
        <v>2232093</v>
      </c>
    </row>
    <row r="183" spans="1:15" ht="11.25" customHeight="1" x14ac:dyDescent="0.25">
      <c r="A183" s="266"/>
      <c r="B183" s="187" t="s">
        <v>210</v>
      </c>
      <c r="C183" s="188" t="s">
        <v>205</v>
      </c>
      <c r="D183" s="190">
        <v>458</v>
      </c>
      <c r="E183" s="191">
        <v>8811</v>
      </c>
      <c r="F183" s="191">
        <v>5593</v>
      </c>
      <c r="G183" s="191">
        <v>8069</v>
      </c>
      <c r="H183" s="190">
        <v>47</v>
      </c>
      <c r="I183" s="191">
        <v>22978</v>
      </c>
      <c r="J183" s="191">
        <v>81674</v>
      </c>
      <c r="K183" s="191">
        <v>1571249</v>
      </c>
      <c r="L183" s="191">
        <v>997389</v>
      </c>
      <c r="M183" s="191">
        <v>1438930</v>
      </c>
      <c r="N183" s="191">
        <v>8381</v>
      </c>
      <c r="O183" s="191">
        <v>4097623</v>
      </c>
    </row>
    <row r="184" spans="1:15" ht="11.25" customHeight="1" x14ac:dyDescent="0.25">
      <c r="A184" s="266"/>
      <c r="B184" s="187" t="s">
        <v>211</v>
      </c>
      <c r="C184" s="188" t="s">
        <v>204</v>
      </c>
      <c r="D184" s="190">
        <v>72</v>
      </c>
      <c r="E184" s="191">
        <v>3154</v>
      </c>
      <c r="F184" s="191">
        <v>1820</v>
      </c>
      <c r="G184" s="191">
        <v>2013</v>
      </c>
      <c r="H184" s="190">
        <v>12</v>
      </c>
      <c r="I184" s="191">
        <v>7071</v>
      </c>
      <c r="J184" s="191">
        <v>11500</v>
      </c>
      <c r="K184" s="191">
        <v>503779</v>
      </c>
      <c r="L184" s="191">
        <v>290703</v>
      </c>
      <c r="M184" s="191">
        <v>321530</v>
      </c>
      <c r="N184" s="191">
        <v>1917</v>
      </c>
      <c r="O184" s="191">
        <v>1129429</v>
      </c>
    </row>
    <row r="185" spans="1:15" ht="11.25" customHeight="1" x14ac:dyDescent="0.25">
      <c r="A185" s="266"/>
      <c r="B185" s="187" t="s">
        <v>212</v>
      </c>
      <c r="C185" s="188" t="s">
        <v>205</v>
      </c>
      <c r="D185" s="190">
        <v>180</v>
      </c>
      <c r="E185" s="191">
        <v>8158</v>
      </c>
      <c r="F185" s="191">
        <v>5160</v>
      </c>
      <c r="G185" s="191">
        <v>4874</v>
      </c>
      <c r="H185" s="190">
        <v>16</v>
      </c>
      <c r="I185" s="191">
        <v>18388</v>
      </c>
      <c r="J185" s="191">
        <v>35603</v>
      </c>
      <c r="K185" s="191">
        <v>1613611</v>
      </c>
      <c r="L185" s="191">
        <v>1020622</v>
      </c>
      <c r="M185" s="191">
        <v>964053</v>
      </c>
      <c r="N185" s="191">
        <v>3165</v>
      </c>
      <c r="O185" s="191">
        <v>3637054</v>
      </c>
    </row>
    <row r="186" spans="1:15" ht="11.25" customHeight="1" x14ac:dyDescent="0.25">
      <c r="A186" s="267"/>
      <c r="B186" s="268" t="s">
        <v>13</v>
      </c>
      <c r="C186" s="268"/>
      <c r="D186" s="191">
        <v>1340</v>
      </c>
      <c r="E186" s="191">
        <v>29782</v>
      </c>
      <c r="F186" s="191">
        <v>18486</v>
      </c>
      <c r="G186" s="191">
        <v>25343</v>
      </c>
      <c r="H186" s="190">
        <v>124</v>
      </c>
      <c r="I186" s="195">
        <v>75075</v>
      </c>
      <c r="J186" s="191">
        <v>187853</v>
      </c>
      <c r="K186" s="191">
        <v>4587507</v>
      </c>
      <c r="L186" s="191">
        <v>2860554</v>
      </c>
      <c r="M186" s="191">
        <v>3678622</v>
      </c>
      <c r="N186" s="191">
        <v>17945</v>
      </c>
      <c r="O186" s="197">
        <v>11332481</v>
      </c>
    </row>
    <row r="187" spans="1:15" ht="11.25" customHeight="1" x14ac:dyDescent="0.25">
      <c r="A187" s="265" t="s">
        <v>88</v>
      </c>
      <c r="B187" s="187" t="s">
        <v>203</v>
      </c>
      <c r="C187" s="188" t="s">
        <v>204</v>
      </c>
      <c r="D187" s="190">
        <v>9</v>
      </c>
      <c r="E187" s="190">
        <v>353</v>
      </c>
      <c r="F187" s="190">
        <v>74</v>
      </c>
      <c r="G187" s="190">
        <v>41</v>
      </c>
      <c r="H187" s="189"/>
      <c r="I187" s="190">
        <v>477</v>
      </c>
      <c r="J187" s="191">
        <v>3913</v>
      </c>
      <c r="K187" s="191">
        <v>153460</v>
      </c>
      <c r="L187" s="191">
        <v>32170</v>
      </c>
      <c r="M187" s="191">
        <v>17824</v>
      </c>
      <c r="N187" s="189"/>
      <c r="O187" s="191">
        <v>207367</v>
      </c>
    </row>
    <row r="188" spans="1:15" ht="11.25" customHeight="1" x14ac:dyDescent="0.25">
      <c r="A188" s="266"/>
      <c r="B188" s="187" t="s">
        <v>203</v>
      </c>
      <c r="C188" s="188" t="s">
        <v>205</v>
      </c>
      <c r="D188" s="190">
        <v>5</v>
      </c>
      <c r="E188" s="190">
        <v>331</v>
      </c>
      <c r="F188" s="190">
        <v>101</v>
      </c>
      <c r="G188" s="190">
        <v>34</v>
      </c>
      <c r="H188" s="189"/>
      <c r="I188" s="190">
        <v>471</v>
      </c>
      <c r="J188" s="191">
        <v>2108</v>
      </c>
      <c r="K188" s="191">
        <v>139577</v>
      </c>
      <c r="L188" s="191">
        <v>42590</v>
      </c>
      <c r="M188" s="191">
        <v>14337</v>
      </c>
      <c r="N188" s="189"/>
      <c r="O188" s="191">
        <v>198612</v>
      </c>
    </row>
    <row r="189" spans="1:15" ht="11.25" customHeight="1" x14ac:dyDescent="0.25">
      <c r="A189" s="266"/>
      <c r="B189" s="187" t="s">
        <v>206</v>
      </c>
      <c r="C189" s="188" t="s">
        <v>204</v>
      </c>
      <c r="D189" s="190">
        <v>107</v>
      </c>
      <c r="E189" s="191">
        <v>1197</v>
      </c>
      <c r="F189" s="190">
        <v>420</v>
      </c>
      <c r="G189" s="190">
        <v>812</v>
      </c>
      <c r="H189" s="190">
        <v>1</v>
      </c>
      <c r="I189" s="191">
        <v>2537</v>
      </c>
      <c r="J189" s="191">
        <v>46273</v>
      </c>
      <c r="K189" s="191">
        <v>517647</v>
      </c>
      <c r="L189" s="191">
        <v>181631</v>
      </c>
      <c r="M189" s="191">
        <v>351152</v>
      </c>
      <c r="N189" s="190">
        <v>432</v>
      </c>
      <c r="O189" s="191">
        <v>1097135</v>
      </c>
    </row>
    <row r="190" spans="1:15" ht="11.25" customHeight="1" x14ac:dyDescent="0.25">
      <c r="A190" s="266"/>
      <c r="B190" s="187" t="s">
        <v>206</v>
      </c>
      <c r="C190" s="188" t="s">
        <v>205</v>
      </c>
      <c r="D190" s="190">
        <v>92</v>
      </c>
      <c r="E190" s="191">
        <v>1138</v>
      </c>
      <c r="F190" s="190">
        <v>380</v>
      </c>
      <c r="G190" s="190">
        <v>758</v>
      </c>
      <c r="H190" s="189"/>
      <c r="I190" s="191">
        <v>2368</v>
      </c>
      <c r="J190" s="191">
        <v>38790</v>
      </c>
      <c r="K190" s="191">
        <v>479813</v>
      </c>
      <c r="L190" s="191">
        <v>160219</v>
      </c>
      <c r="M190" s="191">
        <v>319594</v>
      </c>
      <c r="N190" s="189"/>
      <c r="O190" s="191">
        <v>998416</v>
      </c>
    </row>
    <row r="191" spans="1:15" ht="11.25" customHeight="1" x14ac:dyDescent="0.25">
      <c r="A191" s="266"/>
      <c r="B191" s="187" t="s">
        <v>207</v>
      </c>
      <c r="C191" s="188" t="s">
        <v>204</v>
      </c>
      <c r="D191" s="190">
        <v>150</v>
      </c>
      <c r="E191" s="191">
        <v>3480</v>
      </c>
      <c r="F191" s="191">
        <v>1061</v>
      </c>
      <c r="G191" s="191">
        <v>2370</v>
      </c>
      <c r="H191" s="190">
        <v>20</v>
      </c>
      <c r="I191" s="191">
        <v>7081</v>
      </c>
      <c r="J191" s="191">
        <v>42581</v>
      </c>
      <c r="K191" s="191">
        <v>987874</v>
      </c>
      <c r="L191" s="191">
        <v>301188</v>
      </c>
      <c r="M191" s="191">
        <v>672776</v>
      </c>
      <c r="N191" s="191">
        <v>5677</v>
      </c>
      <c r="O191" s="191">
        <v>2010096</v>
      </c>
    </row>
    <row r="192" spans="1:15" ht="11.25" customHeight="1" x14ac:dyDescent="0.25">
      <c r="A192" s="266"/>
      <c r="B192" s="187" t="s">
        <v>207</v>
      </c>
      <c r="C192" s="188" t="s">
        <v>205</v>
      </c>
      <c r="D192" s="190">
        <v>144</v>
      </c>
      <c r="E192" s="191">
        <v>3244</v>
      </c>
      <c r="F192" s="191">
        <v>1026</v>
      </c>
      <c r="G192" s="191">
        <v>2141</v>
      </c>
      <c r="H192" s="190">
        <v>17</v>
      </c>
      <c r="I192" s="191">
        <v>6572</v>
      </c>
      <c r="J192" s="191">
        <v>43076</v>
      </c>
      <c r="K192" s="191">
        <v>970410</v>
      </c>
      <c r="L192" s="191">
        <v>306918</v>
      </c>
      <c r="M192" s="191">
        <v>640459</v>
      </c>
      <c r="N192" s="191">
        <v>5085</v>
      </c>
      <c r="O192" s="191">
        <v>1965948</v>
      </c>
    </row>
    <row r="193" spans="1:15" ht="11.25" customHeight="1" x14ac:dyDescent="0.25">
      <c r="A193" s="266"/>
      <c r="B193" s="187" t="s">
        <v>208</v>
      </c>
      <c r="C193" s="188" t="s">
        <v>204</v>
      </c>
      <c r="D193" s="190">
        <v>7</v>
      </c>
      <c r="E193" s="190">
        <v>220</v>
      </c>
      <c r="F193" s="190">
        <v>77</v>
      </c>
      <c r="G193" s="190">
        <v>125</v>
      </c>
      <c r="H193" s="190">
        <v>3</v>
      </c>
      <c r="I193" s="190">
        <v>432</v>
      </c>
      <c r="J193" s="190">
        <v>683</v>
      </c>
      <c r="K193" s="191">
        <v>21459</v>
      </c>
      <c r="L193" s="191">
        <v>7511</v>
      </c>
      <c r="M193" s="191">
        <v>12193</v>
      </c>
      <c r="N193" s="190">
        <v>293</v>
      </c>
      <c r="O193" s="191">
        <v>42139</v>
      </c>
    </row>
    <row r="194" spans="1:15" ht="11.25" customHeight="1" x14ac:dyDescent="0.25">
      <c r="A194" s="266"/>
      <c r="B194" s="187" t="s">
        <v>208</v>
      </c>
      <c r="C194" s="188" t="s">
        <v>205</v>
      </c>
      <c r="D194" s="190">
        <v>5</v>
      </c>
      <c r="E194" s="190">
        <v>180</v>
      </c>
      <c r="F194" s="190">
        <v>73</v>
      </c>
      <c r="G194" s="190">
        <v>108</v>
      </c>
      <c r="H194" s="189"/>
      <c r="I194" s="190">
        <v>366</v>
      </c>
      <c r="J194" s="190">
        <v>888</v>
      </c>
      <c r="K194" s="191">
        <v>31970</v>
      </c>
      <c r="L194" s="191">
        <v>12966</v>
      </c>
      <c r="M194" s="191">
        <v>19182</v>
      </c>
      <c r="N194" s="189"/>
      <c r="O194" s="191">
        <v>65006</v>
      </c>
    </row>
    <row r="195" spans="1:15" ht="11.25" customHeight="1" x14ac:dyDescent="0.25">
      <c r="A195" s="266"/>
      <c r="B195" s="187" t="s">
        <v>209</v>
      </c>
      <c r="C195" s="188" t="s">
        <v>204</v>
      </c>
      <c r="D195" s="190">
        <v>1</v>
      </c>
      <c r="E195" s="190">
        <v>39</v>
      </c>
      <c r="F195" s="190">
        <v>9</v>
      </c>
      <c r="G195" s="190">
        <v>12</v>
      </c>
      <c r="H195" s="189"/>
      <c r="I195" s="190">
        <v>61</v>
      </c>
      <c r="J195" s="190">
        <v>89</v>
      </c>
      <c r="K195" s="191">
        <v>3484</v>
      </c>
      <c r="L195" s="190">
        <v>804</v>
      </c>
      <c r="M195" s="191">
        <v>1072</v>
      </c>
      <c r="N195" s="189"/>
      <c r="O195" s="191">
        <v>5449</v>
      </c>
    </row>
    <row r="196" spans="1:15" ht="11.25" customHeight="1" x14ac:dyDescent="0.25">
      <c r="A196" s="266"/>
      <c r="B196" s="187" t="s">
        <v>210</v>
      </c>
      <c r="C196" s="188" t="s">
        <v>205</v>
      </c>
      <c r="D196" s="190">
        <v>1</v>
      </c>
      <c r="E196" s="190">
        <v>52</v>
      </c>
      <c r="F196" s="190">
        <v>8</v>
      </c>
      <c r="G196" s="190">
        <v>14</v>
      </c>
      <c r="H196" s="189"/>
      <c r="I196" s="190">
        <v>75</v>
      </c>
      <c r="J196" s="190">
        <v>178</v>
      </c>
      <c r="K196" s="191">
        <v>9273</v>
      </c>
      <c r="L196" s="191">
        <v>1427</v>
      </c>
      <c r="M196" s="191">
        <v>2497</v>
      </c>
      <c r="N196" s="189"/>
      <c r="O196" s="191">
        <v>13375</v>
      </c>
    </row>
    <row r="197" spans="1:15" ht="11.25" customHeight="1" x14ac:dyDescent="0.25">
      <c r="A197" s="266"/>
      <c r="B197" s="187" t="s">
        <v>211</v>
      </c>
      <c r="C197" s="188" t="s">
        <v>204</v>
      </c>
      <c r="D197" s="189"/>
      <c r="E197" s="189"/>
      <c r="F197" s="189"/>
      <c r="G197" s="189"/>
      <c r="H197" s="189"/>
      <c r="I197" s="189"/>
      <c r="J197" s="189"/>
      <c r="K197" s="189"/>
      <c r="L197" s="189"/>
      <c r="M197" s="189"/>
      <c r="N197" s="189"/>
      <c r="O197" s="189"/>
    </row>
    <row r="198" spans="1:15" ht="11.25" customHeight="1" x14ac:dyDescent="0.25">
      <c r="A198" s="266"/>
      <c r="B198" s="187" t="s">
        <v>212</v>
      </c>
      <c r="C198" s="188" t="s">
        <v>205</v>
      </c>
      <c r="D198" s="189"/>
      <c r="E198" s="189"/>
      <c r="F198" s="189"/>
      <c r="G198" s="189"/>
      <c r="H198" s="189"/>
      <c r="I198" s="189"/>
      <c r="J198" s="189"/>
      <c r="K198" s="189"/>
      <c r="L198" s="189"/>
      <c r="M198" s="189"/>
      <c r="N198" s="189"/>
      <c r="O198" s="189"/>
    </row>
    <row r="199" spans="1:15" ht="11.25" customHeight="1" x14ac:dyDescent="0.25">
      <c r="A199" s="267"/>
      <c r="B199" s="268" t="s">
        <v>13</v>
      </c>
      <c r="C199" s="268"/>
      <c r="D199" s="190">
        <v>521</v>
      </c>
      <c r="E199" s="191">
        <v>10234</v>
      </c>
      <c r="F199" s="191">
        <v>3229</v>
      </c>
      <c r="G199" s="191">
        <v>6415</v>
      </c>
      <c r="H199" s="190">
        <v>41</v>
      </c>
      <c r="I199" s="195">
        <v>20440</v>
      </c>
      <c r="J199" s="191">
        <v>178579</v>
      </c>
      <c r="K199" s="191">
        <v>3314967</v>
      </c>
      <c r="L199" s="191">
        <v>1047424</v>
      </c>
      <c r="M199" s="191">
        <v>2051086</v>
      </c>
      <c r="N199" s="191">
        <v>11487</v>
      </c>
      <c r="O199" s="197">
        <v>6603543</v>
      </c>
    </row>
    <row r="200" spans="1:15" ht="11.25" customHeight="1" x14ac:dyDescent="0.25">
      <c r="A200" s="265" t="s">
        <v>89</v>
      </c>
      <c r="B200" s="187" t="s">
        <v>203</v>
      </c>
      <c r="C200" s="188" t="s">
        <v>204</v>
      </c>
      <c r="D200" s="190">
        <v>59</v>
      </c>
      <c r="E200" s="189"/>
      <c r="F200" s="190">
        <v>44</v>
      </c>
      <c r="G200" s="189"/>
      <c r="H200" s="189"/>
      <c r="I200" s="190">
        <v>103</v>
      </c>
      <c r="J200" s="191">
        <v>25649</v>
      </c>
      <c r="K200" s="189"/>
      <c r="L200" s="191">
        <v>19128</v>
      </c>
      <c r="M200" s="189"/>
      <c r="N200" s="189"/>
      <c r="O200" s="191">
        <v>44777</v>
      </c>
    </row>
    <row r="201" spans="1:15" ht="11.25" customHeight="1" x14ac:dyDescent="0.25">
      <c r="A201" s="266"/>
      <c r="B201" s="187" t="s">
        <v>203</v>
      </c>
      <c r="C201" s="188" t="s">
        <v>205</v>
      </c>
      <c r="D201" s="190">
        <v>55</v>
      </c>
      <c r="E201" s="189"/>
      <c r="F201" s="190">
        <v>48</v>
      </c>
      <c r="G201" s="190">
        <v>1</v>
      </c>
      <c r="H201" s="189"/>
      <c r="I201" s="190">
        <v>104</v>
      </c>
      <c r="J201" s="191">
        <v>23193</v>
      </c>
      <c r="K201" s="189"/>
      <c r="L201" s="191">
        <v>20241</v>
      </c>
      <c r="M201" s="190">
        <v>422</v>
      </c>
      <c r="N201" s="189"/>
      <c r="O201" s="191">
        <v>43856</v>
      </c>
    </row>
    <row r="202" spans="1:15" ht="11.25" customHeight="1" x14ac:dyDescent="0.25">
      <c r="A202" s="266"/>
      <c r="B202" s="187" t="s">
        <v>206</v>
      </c>
      <c r="C202" s="188" t="s">
        <v>204</v>
      </c>
      <c r="D202" s="190">
        <v>500</v>
      </c>
      <c r="E202" s="190">
        <v>9</v>
      </c>
      <c r="F202" s="190">
        <v>107</v>
      </c>
      <c r="G202" s="190">
        <v>6</v>
      </c>
      <c r="H202" s="189"/>
      <c r="I202" s="190">
        <v>622</v>
      </c>
      <c r="J202" s="191">
        <v>216227</v>
      </c>
      <c r="K202" s="191">
        <v>3892</v>
      </c>
      <c r="L202" s="191">
        <v>46273</v>
      </c>
      <c r="M202" s="191">
        <v>2595</v>
      </c>
      <c r="N202" s="189"/>
      <c r="O202" s="191">
        <v>268987</v>
      </c>
    </row>
    <row r="203" spans="1:15" ht="11.25" customHeight="1" x14ac:dyDescent="0.25">
      <c r="A203" s="266"/>
      <c r="B203" s="187" t="s">
        <v>206</v>
      </c>
      <c r="C203" s="188" t="s">
        <v>205</v>
      </c>
      <c r="D203" s="190">
        <v>509</v>
      </c>
      <c r="E203" s="190">
        <v>11</v>
      </c>
      <c r="F203" s="190">
        <v>94</v>
      </c>
      <c r="G203" s="190">
        <v>1</v>
      </c>
      <c r="H203" s="189"/>
      <c r="I203" s="190">
        <v>615</v>
      </c>
      <c r="J203" s="191">
        <v>214609</v>
      </c>
      <c r="K203" s="191">
        <v>4638</v>
      </c>
      <c r="L203" s="191">
        <v>39633</v>
      </c>
      <c r="M203" s="190">
        <v>422</v>
      </c>
      <c r="N203" s="189"/>
      <c r="O203" s="191">
        <v>259302</v>
      </c>
    </row>
    <row r="204" spans="1:15" ht="11.25" customHeight="1" x14ac:dyDescent="0.25">
      <c r="A204" s="266"/>
      <c r="B204" s="187" t="s">
        <v>207</v>
      </c>
      <c r="C204" s="188" t="s">
        <v>204</v>
      </c>
      <c r="D204" s="191">
        <v>1674</v>
      </c>
      <c r="E204" s="190">
        <v>24</v>
      </c>
      <c r="F204" s="190">
        <v>199</v>
      </c>
      <c r="G204" s="190">
        <v>9</v>
      </c>
      <c r="H204" s="190">
        <v>3</v>
      </c>
      <c r="I204" s="191">
        <v>1909</v>
      </c>
      <c r="J204" s="191">
        <v>475201</v>
      </c>
      <c r="K204" s="191">
        <v>6813</v>
      </c>
      <c r="L204" s="191">
        <v>56490</v>
      </c>
      <c r="M204" s="191">
        <v>2555</v>
      </c>
      <c r="N204" s="190">
        <v>852</v>
      </c>
      <c r="O204" s="191">
        <v>541911</v>
      </c>
    </row>
    <row r="205" spans="1:15" ht="11.25" customHeight="1" x14ac:dyDescent="0.25">
      <c r="A205" s="266"/>
      <c r="B205" s="187" t="s">
        <v>207</v>
      </c>
      <c r="C205" s="188" t="s">
        <v>205</v>
      </c>
      <c r="D205" s="191">
        <v>1599</v>
      </c>
      <c r="E205" s="190">
        <v>21</v>
      </c>
      <c r="F205" s="190">
        <v>170</v>
      </c>
      <c r="G205" s="190">
        <v>8</v>
      </c>
      <c r="H205" s="190">
        <v>1</v>
      </c>
      <c r="I205" s="191">
        <v>1799</v>
      </c>
      <c r="J205" s="191">
        <v>478325</v>
      </c>
      <c r="K205" s="191">
        <v>6282</v>
      </c>
      <c r="L205" s="191">
        <v>50854</v>
      </c>
      <c r="M205" s="191">
        <v>2393</v>
      </c>
      <c r="N205" s="190">
        <v>299</v>
      </c>
      <c r="O205" s="191">
        <v>538153</v>
      </c>
    </row>
    <row r="206" spans="1:15" ht="11.25" customHeight="1" x14ac:dyDescent="0.25">
      <c r="A206" s="266"/>
      <c r="B206" s="187" t="s">
        <v>208</v>
      </c>
      <c r="C206" s="188" t="s">
        <v>204</v>
      </c>
      <c r="D206" s="190">
        <v>280</v>
      </c>
      <c r="E206" s="190">
        <v>4</v>
      </c>
      <c r="F206" s="190">
        <v>38</v>
      </c>
      <c r="G206" s="190">
        <v>1</v>
      </c>
      <c r="H206" s="189"/>
      <c r="I206" s="190">
        <v>323</v>
      </c>
      <c r="J206" s="191">
        <v>27312</v>
      </c>
      <c r="K206" s="190">
        <v>390</v>
      </c>
      <c r="L206" s="191">
        <v>3707</v>
      </c>
      <c r="M206" s="190">
        <v>98</v>
      </c>
      <c r="N206" s="189"/>
      <c r="O206" s="191">
        <v>31507</v>
      </c>
    </row>
    <row r="207" spans="1:15" ht="11.25" customHeight="1" x14ac:dyDescent="0.25">
      <c r="A207" s="266"/>
      <c r="B207" s="187" t="s">
        <v>208</v>
      </c>
      <c r="C207" s="188" t="s">
        <v>205</v>
      </c>
      <c r="D207" s="190">
        <v>279</v>
      </c>
      <c r="E207" s="190">
        <v>6</v>
      </c>
      <c r="F207" s="190">
        <v>44</v>
      </c>
      <c r="G207" s="190">
        <v>1</v>
      </c>
      <c r="H207" s="189"/>
      <c r="I207" s="190">
        <v>330</v>
      </c>
      <c r="J207" s="191">
        <v>49554</v>
      </c>
      <c r="K207" s="191">
        <v>1066</v>
      </c>
      <c r="L207" s="191">
        <v>7815</v>
      </c>
      <c r="M207" s="190">
        <v>178</v>
      </c>
      <c r="N207" s="189"/>
      <c r="O207" s="191">
        <v>58613</v>
      </c>
    </row>
    <row r="208" spans="1:15" ht="11.25" customHeight="1" x14ac:dyDescent="0.25">
      <c r="A208" s="266"/>
      <c r="B208" s="187" t="s">
        <v>209</v>
      </c>
      <c r="C208" s="188" t="s">
        <v>204</v>
      </c>
      <c r="D208" s="191">
        <v>4920</v>
      </c>
      <c r="E208" s="190">
        <v>228</v>
      </c>
      <c r="F208" s="190">
        <v>465</v>
      </c>
      <c r="G208" s="190">
        <v>969</v>
      </c>
      <c r="H208" s="190">
        <v>3</v>
      </c>
      <c r="I208" s="191">
        <v>6585</v>
      </c>
      <c r="J208" s="191">
        <v>439522</v>
      </c>
      <c r="K208" s="191">
        <v>20368</v>
      </c>
      <c r="L208" s="191">
        <v>41540</v>
      </c>
      <c r="M208" s="191">
        <v>86564</v>
      </c>
      <c r="N208" s="190">
        <v>268</v>
      </c>
      <c r="O208" s="191">
        <v>588262</v>
      </c>
    </row>
    <row r="209" spans="1:15" ht="11.25" customHeight="1" x14ac:dyDescent="0.25">
      <c r="A209" s="266"/>
      <c r="B209" s="187" t="s">
        <v>210</v>
      </c>
      <c r="C209" s="188" t="s">
        <v>205</v>
      </c>
      <c r="D209" s="191">
        <v>4934</v>
      </c>
      <c r="E209" s="190">
        <v>95</v>
      </c>
      <c r="F209" s="190">
        <v>415</v>
      </c>
      <c r="G209" s="190">
        <v>298</v>
      </c>
      <c r="H209" s="190">
        <v>13</v>
      </c>
      <c r="I209" s="191">
        <v>5755</v>
      </c>
      <c r="J209" s="191">
        <v>879871</v>
      </c>
      <c r="K209" s="191">
        <v>16941</v>
      </c>
      <c r="L209" s="191">
        <v>74006</v>
      </c>
      <c r="M209" s="191">
        <v>53142</v>
      </c>
      <c r="N209" s="191">
        <v>2318</v>
      </c>
      <c r="O209" s="191">
        <v>1026278</v>
      </c>
    </row>
    <row r="210" spans="1:15" ht="11.25" customHeight="1" x14ac:dyDescent="0.25">
      <c r="A210" s="266"/>
      <c r="B210" s="187" t="s">
        <v>211</v>
      </c>
      <c r="C210" s="188" t="s">
        <v>204</v>
      </c>
      <c r="D210" s="191">
        <v>2032</v>
      </c>
      <c r="E210" s="190">
        <v>13</v>
      </c>
      <c r="F210" s="190">
        <v>169</v>
      </c>
      <c r="G210" s="190">
        <v>64</v>
      </c>
      <c r="H210" s="190">
        <v>2</v>
      </c>
      <c r="I210" s="191">
        <v>2280</v>
      </c>
      <c r="J210" s="191">
        <v>324565</v>
      </c>
      <c r="K210" s="191">
        <v>2076</v>
      </c>
      <c r="L210" s="191">
        <v>26994</v>
      </c>
      <c r="M210" s="191">
        <v>10223</v>
      </c>
      <c r="N210" s="190">
        <v>319</v>
      </c>
      <c r="O210" s="191">
        <v>364177</v>
      </c>
    </row>
    <row r="211" spans="1:15" ht="11.25" customHeight="1" x14ac:dyDescent="0.25">
      <c r="A211" s="266"/>
      <c r="B211" s="187" t="s">
        <v>212</v>
      </c>
      <c r="C211" s="188" t="s">
        <v>205</v>
      </c>
      <c r="D211" s="191">
        <v>5440</v>
      </c>
      <c r="E211" s="190">
        <v>18</v>
      </c>
      <c r="F211" s="190">
        <v>396</v>
      </c>
      <c r="G211" s="190">
        <v>73</v>
      </c>
      <c r="H211" s="190">
        <v>4</v>
      </c>
      <c r="I211" s="191">
        <v>5931</v>
      </c>
      <c r="J211" s="191">
        <v>1076005</v>
      </c>
      <c r="K211" s="191">
        <v>3560</v>
      </c>
      <c r="L211" s="191">
        <v>78327</v>
      </c>
      <c r="M211" s="191">
        <v>14439</v>
      </c>
      <c r="N211" s="190">
        <v>791</v>
      </c>
      <c r="O211" s="191">
        <v>1173122</v>
      </c>
    </row>
    <row r="212" spans="1:15" ht="11.25" customHeight="1" x14ac:dyDescent="0.25">
      <c r="A212" s="267"/>
      <c r="B212" s="268" t="s">
        <v>13</v>
      </c>
      <c r="C212" s="268"/>
      <c r="D212" s="191">
        <v>22281</v>
      </c>
      <c r="E212" s="190">
        <v>429</v>
      </c>
      <c r="F212" s="191">
        <v>2189</v>
      </c>
      <c r="G212" s="191">
        <v>1431</v>
      </c>
      <c r="H212" s="190">
        <v>26</v>
      </c>
      <c r="I212" s="195">
        <v>26356</v>
      </c>
      <c r="J212" s="191">
        <v>4230033</v>
      </c>
      <c r="K212" s="191">
        <v>66026</v>
      </c>
      <c r="L212" s="191">
        <v>465008</v>
      </c>
      <c r="M212" s="191">
        <v>173031</v>
      </c>
      <c r="N212" s="191">
        <v>4847</v>
      </c>
      <c r="O212" s="197">
        <v>4938945</v>
      </c>
    </row>
    <row r="213" spans="1:15" ht="11.25" customHeight="1" x14ac:dyDescent="0.25">
      <c r="A213" s="265" t="s">
        <v>90</v>
      </c>
      <c r="B213" s="187" t="s">
        <v>203</v>
      </c>
      <c r="C213" s="188" t="s">
        <v>204</v>
      </c>
      <c r="D213" s="190">
        <v>1</v>
      </c>
      <c r="E213" s="190">
        <v>117</v>
      </c>
      <c r="F213" s="190">
        <v>7</v>
      </c>
      <c r="G213" s="189"/>
      <c r="H213" s="190">
        <v>11</v>
      </c>
      <c r="I213" s="190">
        <v>136</v>
      </c>
      <c r="J213" s="190">
        <v>435</v>
      </c>
      <c r="K213" s="191">
        <v>50864</v>
      </c>
      <c r="L213" s="191">
        <v>3043</v>
      </c>
      <c r="M213" s="189"/>
      <c r="N213" s="191">
        <v>4782</v>
      </c>
      <c r="O213" s="191">
        <v>59124</v>
      </c>
    </row>
    <row r="214" spans="1:15" ht="11.25" customHeight="1" x14ac:dyDescent="0.25">
      <c r="A214" s="266"/>
      <c r="B214" s="187" t="s">
        <v>203</v>
      </c>
      <c r="C214" s="188" t="s">
        <v>205</v>
      </c>
      <c r="D214" s="190">
        <v>2</v>
      </c>
      <c r="E214" s="190">
        <v>109</v>
      </c>
      <c r="F214" s="189"/>
      <c r="G214" s="189"/>
      <c r="H214" s="190">
        <v>14</v>
      </c>
      <c r="I214" s="190">
        <v>125</v>
      </c>
      <c r="J214" s="190">
        <v>843</v>
      </c>
      <c r="K214" s="191">
        <v>45964</v>
      </c>
      <c r="L214" s="189"/>
      <c r="M214" s="189"/>
      <c r="N214" s="191">
        <v>5904</v>
      </c>
      <c r="O214" s="191">
        <v>52711</v>
      </c>
    </row>
    <row r="215" spans="1:15" ht="11.25" customHeight="1" x14ac:dyDescent="0.25">
      <c r="A215" s="266"/>
      <c r="B215" s="187" t="s">
        <v>206</v>
      </c>
      <c r="C215" s="188" t="s">
        <v>204</v>
      </c>
      <c r="D215" s="190">
        <v>28</v>
      </c>
      <c r="E215" s="190">
        <v>537</v>
      </c>
      <c r="F215" s="190">
        <v>25</v>
      </c>
      <c r="G215" s="190">
        <v>6</v>
      </c>
      <c r="H215" s="190">
        <v>138</v>
      </c>
      <c r="I215" s="190">
        <v>734</v>
      </c>
      <c r="J215" s="191">
        <v>12109</v>
      </c>
      <c r="K215" s="191">
        <v>232228</v>
      </c>
      <c r="L215" s="191">
        <v>10811</v>
      </c>
      <c r="M215" s="191">
        <v>2595</v>
      </c>
      <c r="N215" s="191">
        <v>59679</v>
      </c>
      <c r="O215" s="191">
        <v>317422</v>
      </c>
    </row>
    <row r="216" spans="1:15" ht="11.25" customHeight="1" x14ac:dyDescent="0.25">
      <c r="A216" s="266"/>
      <c r="B216" s="187" t="s">
        <v>206</v>
      </c>
      <c r="C216" s="188" t="s">
        <v>205</v>
      </c>
      <c r="D216" s="190">
        <v>34</v>
      </c>
      <c r="E216" s="190">
        <v>506</v>
      </c>
      <c r="F216" s="190">
        <v>45</v>
      </c>
      <c r="G216" s="190">
        <v>4</v>
      </c>
      <c r="H216" s="190">
        <v>131</v>
      </c>
      <c r="I216" s="190">
        <v>720</v>
      </c>
      <c r="J216" s="191">
        <v>14335</v>
      </c>
      <c r="K216" s="191">
        <v>213344</v>
      </c>
      <c r="L216" s="191">
        <v>18973</v>
      </c>
      <c r="M216" s="191">
        <v>1687</v>
      </c>
      <c r="N216" s="191">
        <v>55233</v>
      </c>
      <c r="O216" s="191">
        <v>303572</v>
      </c>
    </row>
    <row r="217" spans="1:15" ht="11.25" customHeight="1" x14ac:dyDescent="0.25">
      <c r="A217" s="266"/>
      <c r="B217" s="187" t="s">
        <v>207</v>
      </c>
      <c r="C217" s="188" t="s">
        <v>204</v>
      </c>
      <c r="D217" s="190">
        <v>103</v>
      </c>
      <c r="E217" s="190">
        <v>947</v>
      </c>
      <c r="F217" s="190">
        <v>224</v>
      </c>
      <c r="G217" s="190">
        <v>8</v>
      </c>
      <c r="H217" s="190">
        <v>839</v>
      </c>
      <c r="I217" s="191">
        <v>2121</v>
      </c>
      <c r="J217" s="191">
        <v>29239</v>
      </c>
      <c r="K217" s="191">
        <v>268827</v>
      </c>
      <c r="L217" s="191">
        <v>63587</v>
      </c>
      <c r="M217" s="191">
        <v>2271</v>
      </c>
      <c r="N217" s="191">
        <v>238168</v>
      </c>
      <c r="O217" s="191">
        <v>602092</v>
      </c>
    </row>
    <row r="218" spans="1:15" ht="11.25" customHeight="1" x14ac:dyDescent="0.25">
      <c r="A218" s="266"/>
      <c r="B218" s="187" t="s">
        <v>207</v>
      </c>
      <c r="C218" s="188" t="s">
        <v>205</v>
      </c>
      <c r="D218" s="190">
        <v>90</v>
      </c>
      <c r="E218" s="190">
        <v>862</v>
      </c>
      <c r="F218" s="190">
        <v>185</v>
      </c>
      <c r="G218" s="190">
        <v>13</v>
      </c>
      <c r="H218" s="190">
        <v>851</v>
      </c>
      <c r="I218" s="191">
        <v>2001</v>
      </c>
      <c r="J218" s="191">
        <v>26923</v>
      </c>
      <c r="K218" s="191">
        <v>257859</v>
      </c>
      <c r="L218" s="191">
        <v>55341</v>
      </c>
      <c r="M218" s="191">
        <v>3889</v>
      </c>
      <c r="N218" s="191">
        <v>254568</v>
      </c>
      <c r="O218" s="191">
        <v>598580</v>
      </c>
    </row>
    <row r="219" spans="1:15" ht="11.25" customHeight="1" x14ac:dyDescent="0.25">
      <c r="A219" s="266"/>
      <c r="B219" s="187" t="s">
        <v>208</v>
      </c>
      <c r="C219" s="188" t="s">
        <v>204</v>
      </c>
      <c r="D219" s="190">
        <v>10</v>
      </c>
      <c r="E219" s="190">
        <v>200</v>
      </c>
      <c r="F219" s="190">
        <v>35</v>
      </c>
      <c r="G219" s="190">
        <v>21</v>
      </c>
      <c r="H219" s="190">
        <v>201</v>
      </c>
      <c r="I219" s="190">
        <v>467</v>
      </c>
      <c r="J219" s="190">
        <v>975</v>
      </c>
      <c r="K219" s="191">
        <v>19508</v>
      </c>
      <c r="L219" s="191">
        <v>3414</v>
      </c>
      <c r="M219" s="191">
        <v>2048</v>
      </c>
      <c r="N219" s="191">
        <v>19606</v>
      </c>
      <c r="O219" s="191">
        <v>45551</v>
      </c>
    </row>
    <row r="220" spans="1:15" ht="11.25" customHeight="1" x14ac:dyDescent="0.25">
      <c r="A220" s="266"/>
      <c r="B220" s="187" t="s">
        <v>208</v>
      </c>
      <c r="C220" s="188" t="s">
        <v>205</v>
      </c>
      <c r="D220" s="190">
        <v>19</v>
      </c>
      <c r="E220" s="190">
        <v>185</v>
      </c>
      <c r="F220" s="190">
        <v>48</v>
      </c>
      <c r="G220" s="190">
        <v>21</v>
      </c>
      <c r="H220" s="190">
        <v>225</v>
      </c>
      <c r="I220" s="190">
        <v>498</v>
      </c>
      <c r="J220" s="191">
        <v>3375</v>
      </c>
      <c r="K220" s="191">
        <v>32858</v>
      </c>
      <c r="L220" s="191">
        <v>8525</v>
      </c>
      <c r="M220" s="191">
        <v>3730</v>
      </c>
      <c r="N220" s="191">
        <v>39963</v>
      </c>
      <c r="O220" s="191">
        <v>88451</v>
      </c>
    </row>
    <row r="221" spans="1:15" ht="11.25" customHeight="1" x14ac:dyDescent="0.25">
      <c r="A221" s="266"/>
      <c r="B221" s="187" t="s">
        <v>209</v>
      </c>
      <c r="C221" s="188" t="s">
        <v>204</v>
      </c>
      <c r="D221" s="190">
        <v>429</v>
      </c>
      <c r="E221" s="191">
        <v>2493</v>
      </c>
      <c r="F221" s="190">
        <v>807</v>
      </c>
      <c r="G221" s="190">
        <v>10</v>
      </c>
      <c r="H221" s="191">
        <v>2486</v>
      </c>
      <c r="I221" s="191">
        <v>6225</v>
      </c>
      <c r="J221" s="191">
        <v>38324</v>
      </c>
      <c r="K221" s="191">
        <v>222709</v>
      </c>
      <c r="L221" s="191">
        <v>72092</v>
      </c>
      <c r="M221" s="190">
        <v>893</v>
      </c>
      <c r="N221" s="191">
        <v>222084</v>
      </c>
      <c r="O221" s="191">
        <v>556102</v>
      </c>
    </row>
    <row r="222" spans="1:15" ht="11.25" customHeight="1" x14ac:dyDescent="0.25">
      <c r="A222" s="266"/>
      <c r="B222" s="187" t="s">
        <v>210</v>
      </c>
      <c r="C222" s="188" t="s">
        <v>205</v>
      </c>
      <c r="D222" s="190">
        <v>299</v>
      </c>
      <c r="E222" s="191">
        <v>2394</v>
      </c>
      <c r="F222" s="190">
        <v>740</v>
      </c>
      <c r="G222" s="190">
        <v>17</v>
      </c>
      <c r="H222" s="191">
        <v>2506</v>
      </c>
      <c r="I222" s="191">
        <v>5956</v>
      </c>
      <c r="J222" s="191">
        <v>53320</v>
      </c>
      <c r="K222" s="191">
        <v>426918</v>
      </c>
      <c r="L222" s="191">
        <v>131963</v>
      </c>
      <c r="M222" s="191">
        <v>3032</v>
      </c>
      <c r="N222" s="191">
        <v>446890</v>
      </c>
      <c r="O222" s="191">
        <v>1062123</v>
      </c>
    </row>
    <row r="223" spans="1:15" ht="11.25" customHeight="1" x14ac:dyDescent="0.25">
      <c r="A223" s="266"/>
      <c r="B223" s="187" t="s">
        <v>211</v>
      </c>
      <c r="C223" s="188" t="s">
        <v>204</v>
      </c>
      <c r="D223" s="190">
        <v>89</v>
      </c>
      <c r="E223" s="190">
        <v>783</v>
      </c>
      <c r="F223" s="190">
        <v>208</v>
      </c>
      <c r="G223" s="190">
        <v>2</v>
      </c>
      <c r="H223" s="190">
        <v>911</v>
      </c>
      <c r="I223" s="191">
        <v>1993</v>
      </c>
      <c r="J223" s="191">
        <v>14216</v>
      </c>
      <c r="K223" s="191">
        <v>125066</v>
      </c>
      <c r="L223" s="191">
        <v>33223</v>
      </c>
      <c r="M223" s="190">
        <v>319</v>
      </c>
      <c r="N223" s="191">
        <v>145511</v>
      </c>
      <c r="O223" s="191">
        <v>318335</v>
      </c>
    </row>
    <row r="224" spans="1:15" ht="11.25" customHeight="1" x14ac:dyDescent="0.25">
      <c r="A224" s="266"/>
      <c r="B224" s="187" t="s">
        <v>212</v>
      </c>
      <c r="C224" s="188" t="s">
        <v>205</v>
      </c>
      <c r="D224" s="190">
        <v>179</v>
      </c>
      <c r="E224" s="191">
        <v>1871</v>
      </c>
      <c r="F224" s="190">
        <v>513</v>
      </c>
      <c r="G224" s="190">
        <v>1</v>
      </c>
      <c r="H224" s="191">
        <v>2251</v>
      </c>
      <c r="I224" s="191">
        <v>4815</v>
      </c>
      <c r="J224" s="191">
        <v>35405</v>
      </c>
      <c r="K224" s="191">
        <v>370074</v>
      </c>
      <c r="L224" s="191">
        <v>101469</v>
      </c>
      <c r="M224" s="190">
        <v>198</v>
      </c>
      <c r="N224" s="191">
        <v>445236</v>
      </c>
      <c r="O224" s="191">
        <v>952382</v>
      </c>
    </row>
    <row r="225" spans="1:15" ht="11.25" customHeight="1" x14ac:dyDescent="0.25">
      <c r="A225" s="267"/>
      <c r="B225" s="268" t="s">
        <v>13</v>
      </c>
      <c r="C225" s="268"/>
      <c r="D225" s="191">
        <v>1283</v>
      </c>
      <c r="E225" s="191">
        <v>11004</v>
      </c>
      <c r="F225" s="191">
        <v>2837</v>
      </c>
      <c r="G225" s="190">
        <v>103</v>
      </c>
      <c r="H225" s="191">
        <v>10564</v>
      </c>
      <c r="I225" s="195">
        <v>25791</v>
      </c>
      <c r="J225" s="191">
        <v>229499</v>
      </c>
      <c r="K225" s="191">
        <v>2266219</v>
      </c>
      <c r="L225" s="191">
        <v>502441</v>
      </c>
      <c r="M225" s="191">
        <v>20662</v>
      </c>
      <c r="N225" s="191">
        <v>1937624</v>
      </c>
      <c r="O225" s="197">
        <v>4956445</v>
      </c>
    </row>
    <row r="226" spans="1:15" ht="11.25" customHeight="1" x14ac:dyDescent="0.25">
      <c r="A226" s="265" t="s">
        <v>91</v>
      </c>
      <c r="B226" s="187" t="s">
        <v>203</v>
      </c>
      <c r="C226" s="188" t="s">
        <v>204</v>
      </c>
      <c r="D226" s="190">
        <v>7</v>
      </c>
      <c r="E226" s="190">
        <v>134</v>
      </c>
      <c r="F226" s="190">
        <v>16</v>
      </c>
      <c r="G226" s="189"/>
      <c r="H226" s="190">
        <v>10</v>
      </c>
      <c r="I226" s="190">
        <v>167</v>
      </c>
      <c r="J226" s="191">
        <v>3043</v>
      </c>
      <c r="K226" s="191">
        <v>58254</v>
      </c>
      <c r="L226" s="191">
        <v>6956</v>
      </c>
      <c r="M226" s="189"/>
      <c r="N226" s="191">
        <v>4347</v>
      </c>
      <c r="O226" s="191">
        <v>72600</v>
      </c>
    </row>
    <row r="227" spans="1:15" ht="11.25" customHeight="1" x14ac:dyDescent="0.25">
      <c r="A227" s="266"/>
      <c r="B227" s="187" t="s">
        <v>203</v>
      </c>
      <c r="C227" s="188" t="s">
        <v>205</v>
      </c>
      <c r="D227" s="190">
        <v>5</v>
      </c>
      <c r="E227" s="190">
        <v>103</v>
      </c>
      <c r="F227" s="190">
        <v>25</v>
      </c>
      <c r="G227" s="190">
        <v>1</v>
      </c>
      <c r="H227" s="190">
        <v>5</v>
      </c>
      <c r="I227" s="190">
        <v>139</v>
      </c>
      <c r="J227" s="191">
        <v>2108</v>
      </c>
      <c r="K227" s="191">
        <v>43433</v>
      </c>
      <c r="L227" s="191">
        <v>10542</v>
      </c>
      <c r="M227" s="190">
        <v>422</v>
      </c>
      <c r="N227" s="191">
        <v>2108</v>
      </c>
      <c r="O227" s="191">
        <v>58613</v>
      </c>
    </row>
    <row r="228" spans="1:15" ht="11.25" customHeight="1" x14ac:dyDescent="0.25">
      <c r="A228" s="266"/>
      <c r="B228" s="187" t="s">
        <v>206</v>
      </c>
      <c r="C228" s="188" t="s">
        <v>204</v>
      </c>
      <c r="D228" s="190">
        <v>64</v>
      </c>
      <c r="E228" s="190">
        <v>688</v>
      </c>
      <c r="F228" s="190">
        <v>83</v>
      </c>
      <c r="G228" s="190">
        <v>4</v>
      </c>
      <c r="H228" s="190">
        <v>259</v>
      </c>
      <c r="I228" s="191">
        <v>1098</v>
      </c>
      <c r="J228" s="191">
        <v>27677</v>
      </c>
      <c r="K228" s="191">
        <v>297528</v>
      </c>
      <c r="L228" s="191">
        <v>35894</v>
      </c>
      <c r="M228" s="191">
        <v>1730</v>
      </c>
      <c r="N228" s="191">
        <v>112006</v>
      </c>
      <c r="O228" s="191">
        <v>474835</v>
      </c>
    </row>
    <row r="229" spans="1:15" ht="11.25" customHeight="1" x14ac:dyDescent="0.25">
      <c r="A229" s="266"/>
      <c r="B229" s="187" t="s">
        <v>206</v>
      </c>
      <c r="C229" s="188" t="s">
        <v>205</v>
      </c>
      <c r="D229" s="190">
        <v>70</v>
      </c>
      <c r="E229" s="190">
        <v>635</v>
      </c>
      <c r="F229" s="190">
        <v>79</v>
      </c>
      <c r="G229" s="190">
        <v>4</v>
      </c>
      <c r="H229" s="190">
        <v>240</v>
      </c>
      <c r="I229" s="191">
        <v>1028</v>
      </c>
      <c r="J229" s="191">
        <v>29514</v>
      </c>
      <c r="K229" s="191">
        <v>267734</v>
      </c>
      <c r="L229" s="191">
        <v>33309</v>
      </c>
      <c r="M229" s="191">
        <v>1687</v>
      </c>
      <c r="N229" s="191">
        <v>101191</v>
      </c>
      <c r="O229" s="191">
        <v>433435</v>
      </c>
    </row>
    <row r="230" spans="1:15" ht="11.25" customHeight="1" x14ac:dyDescent="0.25">
      <c r="A230" s="266"/>
      <c r="B230" s="187" t="s">
        <v>207</v>
      </c>
      <c r="C230" s="188" t="s">
        <v>204</v>
      </c>
      <c r="D230" s="190">
        <v>221</v>
      </c>
      <c r="E230" s="191">
        <v>1006</v>
      </c>
      <c r="F230" s="190">
        <v>295</v>
      </c>
      <c r="G230" s="190">
        <v>5</v>
      </c>
      <c r="H230" s="191">
        <v>1489</v>
      </c>
      <c r="I230" s="191">
        <v>3016</v>
      </c>
      <c r="J230" s="191">
        <v>62736</v>
      </c>
      <c r="K230" s="191">
        <v>285575</v>
      </c>
      <c r="L230" s="191">
        <v>83742</v>
      </c>
      <c r="M230" s="191">
        <v>1419</v>
      </c>
      <c r="N230" s="191">
        <v>422685</v>
      </c>
      <c r="O230" s="191">
        <v>856157</v>
      </c>
    </row>
    <row r="231" spans="1:15" ht="11.25" customHeight="1" x14ac:dyDescent="0.25">
      <c r="A231" s="266"/>
      <c r="B231" s="187" t="s">
        <v>207</v>
      </c>
      <c r="C231" s="188" t="s">
        <v>205</v>
      </c>
      <c r="D231" s="190">
        <v>161</v>
      </c>
      <c r="E231" s="190">
        <v>974</v>
      </c>
      <c r="F231" s="190">
        <v>294</v>
      </c>
      <c r="G231" s="190">
        <v>9</v>
      </c>
      <c r="H231" s="191">
        <v>1435</v>
      </c>
      <c r="I231" s="191">
        <v>2873</v>
      </c>
      <c r="J231" s="191">
        <v>48162</v>
      </c>
      <c r="K231" s="191">
        <v>291362</v>
      </c>
      <c r="L231" s="191">
        <v>87947</v>
      </c>
      <c r="M231" s="191">
        <v>2692</v>
      </c>
      <c r="N231" s="191">
        <v>429266</v>
      </c>
      <c r="O231" s="191">
        <v>859429</v>
      </c>
    </row>
    <row r="232" spans="1:15" ht="11.25" customHeight="1" x14ac:dyDescent="0.25">
      <c r="A232" s="266"/>
      <c r="B232" s="187" t="s">
        <v>208</v>
      </c>
      <c r="C232" s="188" t="s">
        <v>204</v>
      </c>
      <c r="D232" s="190">
        <v>29</v>
      </c>
      <c r="E232" s="190">
        <v>220</v>
      </c>
      <c r="F232" s="190">
        <v>50</v>
      </c>
      <c r="G232" s="190">
        <v>1</v>
      </c>
      <c r="H232" s="190">
        <v>287</v>
      </c>
      <c r="I232" s="190">
        <v>587</v>
      </c>
      <c r="J232" s="191">
        <v>2829</v>
      </c>
      <c r="K232" s="191">
        <v>21459</v>
      </c>
      <c r="L232" s="191">
        <v>4877</v>
      </c>
      <c r="M232" s="190">
        <v>98</v>
      </c>
      <c r="N232" s="191">
        <v>27995</v>
      </c>
      <c r="O232" s="191">
        <v>57258</v>
      </c>
    </row>
    <row r="233" spans="1:15" ht="11.25" customHeight="1" x14ac:dyDescent="0.25">
      <c r="A233" s="266"/>
      <c r="B233" s="187" t="s">
        <v>208</v>
      </c>
      <c r="C233" s="188" t="s">
        <v>205</v>
      </c>
      <c r="D233" s="190">
        <v>36</v>
      </c>
      <c r="E233" s="190">
        <v>207</v>
      </c>
      <c r="F233" s="190">
        <v>56</v>
      </c>
      <c r="G233" s="190">
        <v>5</v>
      </c>
      <c r="H233" s="190">
        <v>260</v>
      </c>
      <c r="I233" s="190">
        <v>564</v>
      </c>
      <c r="J233" s="191">
        <v>6394</v>
      </c>
      <c r="K233" s="191">
        <v>36766</v>
      </c>
      <c r="L233" s="191">
        <v>9946</v>
      </c>
      <c r="M233" s="190">
        <v>888</v>
      </c>
      <c r="N233" s="191">
        <v>46179</v>
      </c>
      <c r="O233" s="191">
        <v>100173</v>
      </c>
    </row>
    <row r="234" spans="1:15" ht="11.25" customHeight="1" x14ac:dyDescent="0.25">
      <c r="A234" s="266"/>
      <c r="B234" s="187" t="s">
        <v>209</v>
      </c>
      <c r="C234" s="188" t="s">
        <v>204</v>
      </c>
      <c r="D234" s="190">
        <v>697</v>
      </c>
      <c r="E234" s="191">
        <v>3600</v>
      </c>
      <c r="F234" s="191">
        <v>1357</v>
      </c>
      <c r="G234" s="190">
        <v>26</v>
      </c>
      <c r="H234" s="191">
        <v>4052</v>
      </c>
      <c r="I234" s="191">
        <v>9732</v>
      </c>
      <c r="J234" s="191">
        <v>62266</v>
      </c>
      <c r="K234" s="191">
        <v>321602</v>
      </c>
      <c r="L234" s="191">
        <v>121226</v>
      </c>
      <c r="M234" s="191">
        <v>2323</v>
      </c>
      <c r="N234" s="191">
        <v>361980</v>
      </c>
      <c r="O234" s="191">
        <v>869397</v>
      </c>
    </row>
    <row r="235" spans="1:15" ht="11.25" customHeight="1" x14ac:dyDescent="0.25">
      <c r="A235" s="266"/>
      <c r="B235" s="187" t="s">
        <v>210</v>
      </c>
      <c r="C235" s="188" t="s">
        <v>205</v>
      </c>
      <c r="D235" s="190">
        <v>547</v>
      </c>
      <c r="E235" s="191">
        <v>3025</v>
      </c>
      <c r="F235" s="191">
        <v>1273</v>
      </c>
      <c r="G235" s="190">
        <v>30</v>
      </c>
      <c r="H235" s="191">
        <v>4083</v>
      </c>
      <c r="I235" s="191">
        <v>8958</v>
      </c>
      <c r="J235" s="191">
        <v>97545</v>
      </c>
      <c r="K235" s="191">
        <v>539443</v>
      </c>
      <c r="L235" s="191">
        <v>227012</v>
      </c>
      <c r="M235" s="191">
        <v>5350</v>
      </c>
      <c r="N235" s="191">
        <v>728114</v>
      </c>
      <c r="O235" s="191">
        <v>1597464</v>
      </c>
    </row>
    <row r="236" spans="1:15" ht="11.25" customHeight="1" x14ac:dyDescent="0.25">
      <c r="A236" s="266"/>
      <c r="B236" s="187" t="s">
        <v>211</v>
      </c>
      <c r="C236" s="188" t="s">
        <v>204</v>
      </c>
      <c r="D236" s="190">
        <v>181</v>
      </c>
      <c r="E236" s="191">
        <v>1264</v>
      </c>
      <c r="F236" s="190">
        <v>331</v>
      </c>
      <c r="G236" s="190">
        <v>3</v>
      </c>
      <c r="H236" s="191">
        <v>1358</v>
      </c>
      <c r="I236" s="191">
        <v>3137</v>
      </c>
      <c r="J236" s="191">
        <v>28911</v>
      </c>
      <c r="K236" s="191">
        <v>201895</v>
      </c>
      <c r="L236" s="191">
        <v>52870</v>
      </c>
      <c r="M236" s="190">
        <v>479</v>
      </c>
      <c r="N236" s="191">
        <v>216909</v>
      </c>
      <c r="O236" s="191">
        <v>501064</v>
      </c>
    </row>
    <row r="237" spans="1:15" ht="11.25" customHeight="1" x14ac:dyDescent="0.25">
      <c r="A237" s="266"/>
      <c r="B237" s="187" t="s">
        <v>212</v>
      </c>
      <c r="C237" s="188" t="s">
        <v>205</v>
      </c>
      <c r="D237" s="190">
        <v>363</v>
      </c>
      <c r="E237" s="191">
        <v>2739</v>
      </c>
      <c r="F237" s="190">
        <v>774</v>
      </c>
      <c r="G237" s="190">
        <v>5</v>
      </c>
      <c r="H237" s="191">
        <v>3219</v>
      </c>
      <c r="I237" s="191">
        <v>7100</v>
      </c>
      <c r="J237" s="191">
        <v>71800</v>
      </c>
      <c r="K237" s="191">
        <v>541760</v>
      </c>
      <c r="L237" s="191">
        <v>153093</v>
      </c>
      <c r="M237" s="190">
        <v>989</v>
      </c>
      <c r="N237" s="191">
        <v>636702</v>
      </c>
      <c r="O237" s="191">
        <v>1404344</v>
      </c>
    </row>
    <row r="238" spans="1:15" ht="11.25" customHeight="1" x14ac:dyDescent="0.25">
      <c r="A238" s="267"/>
      <c r="B238" s="268" t="s">
        <v>13</v>
      </c>
      <c r="C238" s="268"/>
      <c r="D238" s="191">
        <v>2381</v>
      </c>
      <c r="E238" s="191">
        <v>14595</v>
      </c>
      <c r="F238" s="191">
        <v>4633</v>
      </c>
      <c r="G238" s="190">
        <v>93</v>
      </c>
      <c r="H238" s="191">
        <v>16697</v>
      </c>
      <c r="I238" s="195">
        <v>38399</v>
      </c>
      <c r="J238" s="191">
        <v>442985</v>
      </c>
      <c r="K238" s="191">
        <v>2906811</v>
      </c>
      <c r="L238" s="191">
        <v>827414</v>
      </c>
      <c r="M238" s="191">
        <v>18077</v>
      </c>
      <c r="N238" s="191">
        <v>3089482</v>
      </c>
      <c r="O238" s="197">
        <v>7284769</v>
      </c>
    </row>
    <row r="239" spans="1:15" ht="11.25" customHeight="1" x14ac:dyDescent="0.25">
      <c r="A239" s="265" t="s">
        <v>134</v>
      </c>
      <c r="B239" s="187" t="s">
        <v>203</v>
      </c>
      <c r="C239" s="188" t="s">
        <v>204</v>
      </c>
      <c r="D239" s="190">
        <v>244</v>
      </c>
      <c r="E239" s="190">
        <v>128</v>
      </c>
      <c r="F239" s="190">
        <v>30</v>
      </c>
      <c r="G239" s="189"/>
      <c r="H239" s="190">
        <v>196</v>
      </c>
      <c r="I239" s="190">
        <v>598</v>
      </c>
      <c r="J239" s="191">
        <v>106075</v>
      </c>
      <c r="K239" s="191">
        <v>55646</v>
      </c>
      <c r="L239" s="191">
        <v>13042</v>
      </c>
      <c r="M239" s="189"/>
      <c r="N239" s="191">
        <v>85207</v>
      </c>
      <c r="O239" s="191">
        <v>259970</v>
      </c>
    </row>
    <row r="240" spans="1:15" ht="11.25" customHeight="1" x14ac:dyDescent="0.25">
      <c r="A240" s="266"/>
      <c r="B240" s="187" t="s">
        <v>203</v>
      </c>
      <c r="C240" s="188" t="s">
        <v>205</v>
      </c>
      <c r="D240" s="190">
        <v>241</v>
      </c>
      <c r="E240" s="190">
        <v>136</v>
      </c>
      <c r="F240" s="190">
        <v>21</v>
      </c>
      <c r="G240" s="189"/>
      <c r="H240" s="190">
        <v>195</v>
      </c>
      <c r="I240" s="190">
        <v>593</v>
      </c>
      <c r="J240" s="191">
        <v>101626</v>
      </c>
      <c r="K240" s="191">
        <v>57349</v>
      </c>
      <c r="L240" s="191">
        <v>8855</v>
      </c>
      <c r="M240" s="189"/>
      <c r="N240" s="191">
        <v>82228</v>
      </c>
      <c r="O240" s="191">
        <v>250058</v>
      </c>
    </row>
    <row r="241" spans="1:15" ht="11.25" customHeight="1" x14ac:dyDescent="0.25">
      <c r="A241" s="266"/>
      <c r="B241" s="187" t="s">
        <v>206</v>
      </c>
      <c r="C241" s="188" t="s">
        <v>204</v>
      </c>
      <c r="D241" s="191">
        <v>1194</v>
      </c>
      <c r="E241" s="190">
        <v>644</v>
      </c>
      <c r="F241" s="190">
        <v>157</v>
      </c>
      <c r="G241" s="190">
        <v>57</v>
      </c>
      <c r="H241" s="191">
        <v>1530</v>
      </c>
      <c r="I241" s="191">
        <v>3582</v>
      </c>
      <c r="J241" s="191">
        <v>516350</v>
      </c>
      <c r="K241" s="191">
        <v>278500</v>
      </c>
      <c r="L241" s="191">
        <v>67895</v>
      </c>
      <c r="M241" s="191">
        <v>24650</v>
      </c>
      <c r="N241" s="191">
        <v>661654</v>
      </c>
      <c r="O241" s="191">
        <v>1549049</v>
      </c>
    </row>
    <row r="242" spans="1:15" ht="11.25" customHeight="1" x14ac:dyDescent="0.25">
      <c r="A242" s="266"/>
      <c r="B242" s="187" t="s">
        <v>206</v>
      </c>
      <c r="C242" s="188" t="s">
        <v>205</v>
      </c>
      <c r="D242" s="191">
        <v>1146</v>
      </c>
      <c r="E242" s="190">
        <v>682</v>
      </c>
      <c r="F242" s="190">
        <v>133</v>
      </c>
      <c r="G242" s="190">
        <v>43</v>
      </c>
      <c r="H242" s="191">
        <v>1450</v>
      </c>
      <c r="I242" s="191">
        <v>3454</v>
      </c>
      <c r="J242" s="191">
        <v>483186</v>
      </c>
      <c r="K242" s="191">
        <v>287550</v>
      </c>
      <c r="L242" s="191">
        <v>56077</v>
      </c>
      <c r="M242" s="191">
        <v>18130</v>
      </c>
      <c r="N242" s="191">
        <v>611360</v>
      </c>
      <c r="O242" s="191">
        <v>1456303</v>
      </c>
    </row>
    <row r="243" spans="1:15" ht="11.25" customHeight="1" x14ac:dyDescent="0.25">
      <c r="A243" s="266"/>
      <c r="B243" s="187" t="s">
        <v>207</v>
      </c>
      <c r="C243" s="188" t="s">
        <v>204</v>
      </c>
      <c r="D243" s="191">
        <v>2321</v>
      </c>
      <c r="E243" s="191">
        <v>2006</v>
      </c>
      <c r="F243" s="190">
        <v>456</v>
      </c>
      <c r="G243" s="190">
        <v>113</v>
      </c>
      <c r="H243" s="191">
        <v>4396</v>
      </c>
      <c r="I243" s="191">
        <v>9292</v>
      </c>
      <c r="J243" s="191">
        <v>658866</v>
      </c>
      <c r="K243" s="191">
        <v>569447</v>
      </c>
      <c r="L243" s="191">
        <v>129446</v>
      </c>
      <c r="M243" s="191">
        <v>32078</v>
      </c>
      <c r="N243" s="191">
        <v>1247900</v>
      </c>
      <c r="O243" s="191">
        <v>2637737</v>
      </c>
    </row>
    <row r="244" spans="1:15" ht="11.25" customHeight="1" x14ac:dyDescent="0.25">
      <c r="A244" s="266"/>
      <c r="B244" s="187" t="s">
        <v>207</v>
      </c>
      <c r="C244" s="188" t="s">
        <v>205</v>
      </c>
      <c r="D244" s="191">
        <v>2184</v>
      </c>
      <c r="E244" s="191">
        <v>1974</v>
      </c>
      <c r="F244" s="190">
        <v>412</v>
      </c>
      <c r="G244" s="190">
        <v>103</v>
      </c>
      <c r="H244" s="191">
        <v>4167</v>
      </c>
      <c r="I244" s="191">
        <v>8840</v>
      </c>
      <c r="J244" s="191">
        <v>653322</v>
      </c>
      <c r="K244" s="191">
        <v>590503</v>
      </c>
      <c r="L244" s="191">
        <v>123246</v>
      </c>
      <c r="M244" s="191">
        <v>30811</v>
      </c>
      <c r="N244" s="191">
        <v>1246517</v>
      </c>
      <c r="O244" s="191">
        <v>2644399</v>
      </c>
    </row>
    <row r="245" spans="1:15" ht="11.25" customHeight="1" x14ac:dyDescent="0.25">
      <c r="A245" s="266"/>
      <c r="B245" s="187" t="s">
        <v>208</v>
      </c>
      <c r="C245" s="188" t="s">
        <v>204</v>
      </c>
      <c r="D245" s="190">
        <v>385</v>
      </c>
      <c r="E245" s="190">
        <v>451</v>
      </c>
      <c r="F245" s="190">
        <v>128</v>
      </c>
      <c r="G245" s="190">
        <v>23</v>
      </c>
      <c r="H245" s="190">
        <v>726</v>
      </c>
      <c r="I245" s="191">
        <v>1713</v>
      </c>
      <c r="J245" s="191">
        <v>37554</v>
      </c>
      <c r="K245" s="191">
        <v>43992</v>
      </c>
      <c r="L245" s="191">
        <v>12485</v>
      </c>
      <c r="M245" s="191">
        <v>2243</v>
      </c>
      <c r="N245" s="191">
        <v>70816</v>
      </c>
      <c r="O245" s="191">
        <v>167090</v>
      </c>
    </row>
    <row r="246" spans="1:15" ht="11.25" customHeight="1" x14ac:dyDescent="0.25">
      <c r="A246" s="266"/>
      <c r="B246" s="187" t="s">
        <v>208</v>
      </c>
      <c r="C246" s="188" t="s">
        <v>205</v>
      </c>
      <c r="D246" s="190">
        <v>325</v>
      </c>
      <c r="E246" s="190">
        <v>418</v>
      </c>
      <c r="F246" s="190">
        <v>149</v>
      </c>
      <c r="G246" s="190">
        <v>25</v>
      </c>
      <c r="H246" s="190">
        <v>752</v>
      </c>
      <c r="I246" s="191">
        <v>1669</v>
      </c>
      <c r="J246" s="191">
        <v>57724</v>
      </c>
      <c r="K246" s="191">
        <v>74242</v>
      </c>
      <c r="L246" s="191">
        <v>26464</v>
      </c>
      <c r="M246" s="191">
        <v>4440</v>
      </c>
      <c r="N246" s="191">
        <v>133565</v>
      </c>
      <c r="O246" s="191">
        <v>296435</v>
      </c>
    </row>
    <row r="247" spans="1:15" ht="11.25" customHeight="1" x14ac:dyDescent="0.25">
      <c r="A247" s="266"/>
      <c r="B247" s="187" t="s">
        <v>209</v>
      </c>
      <c r="C247" s="188" t="s">
        <v>204</v>
      </c>
      <c r="D247" s="191">
        <v>6645</v>
      </c>
      <c r="E247" s="191">
        <v>7907</v>
      </c>
      <c r="F247" s="191">
        <v>1372</v>
      </c>
      <c r="G247" s="190">
        <v>490</v>
      </c>
      <c r="H247" s="191">
        <v>10176</v>
      </c>
      <c r="I247" s="191">
        <v>26590</v>
      </c>
      <c r="J247" s="191">
        <v>593623</v>
      </c>
      <c r="K247" s="191">
        <v>706362</v>
      </c>
      <c r="L247" s="191">
        <v>122566</v>
      </c>
      <c r="M247" s="191">
        <v>43774</v>
      </c>
      <c r="N247" s="191">
        <v>909060</v>
      </c>
      <c r="O247" s="191">
        <v>2375385</v>
      </c>
    </row>
    <row r="248" spans="1:15" ht="11.25" customHeight="1" x14ac:dyDescent="0.25">
      <c r="A248" s="266"/>
      <c r="B248" s="187" t="s">
        <v>210</v>
      </c>
      <c r="C248" s="188" t="s">
        <v>205</v>
      </c>
      <c r="D248" s="191">
        <v>6463</v>
      </c>
      <c r="E248" s="191">
        <v>7220</v>
      </c>
      <c r="F248" s="191">
        <v>1637</v>
      </c>
      <c r="G248" s="190">
        <v>375</v>
      </c>
      <c r="H248" s="191">
        <v>11288</v>
      </c>
      <c r="I248" s="191">
        <v>26983</v>
      </c>
      <c r="J248" s="191">
        <v>1152535</v>
      </c>
      <c r="K248" s="191">
        <v>1287529</v>
      </c>
      <c r="L248" s="191">
        <v>291923</v>
      </c>
      <c r="M248" s="191">
        <v>66873</v>
      </c>
      <c r="N248" s="191">
        <v>2012968</v>
      </c>
      <c r="O248" s="191">
        <v>4811828</v>
      </c>
    </row>
    <row r="249" spans="1:15" ht="11.25" customHeight="1" x14ac:dyDescent="0.25">
      <c r="A249" s="266"/>
      <c r="B249" s="187" t="s">
        <v>211</v>
      </c>
      <c r="C249" s="188" t="s">
        <v>204</v>
      </c>
      <c r="D249" s="191">
        <v>1348</v>
      </c>
      <c r="E249" s="191">
        <v>2698</v>
      </c>
      <c r="F249" s="190">
        <v>265</v>
      </c>
      <c r="G249" s="190">
        <v>99</v>
      </c>
      <c r="H249" s="191">
        <v>3162</v>
      </c>
      <c r="I249" s="191">
        <v>7572</v>
      </c>
      <c r="J249" s="191">
        <v>215312</v>
      </c>
      <c r="K249" s="191">
        <v>430943</v>
      </c>
      <c r="L249" s="191">
        <v>42328</v>
      </c>
      <c r="M249" s="191">
        <v>15813</v>
      </c>
      <c r="N249" s="191">
        <v>505056</v>
      </c>
      <c r="O249" s="191">
        <v>1209452</v>
      </c>
    </row>
    <row r="250" spans="1:15" ht="11.25" customHeight="1" x14ac:dyDescent="0.25">
      <c r="A250" s="266"/>
      <c r="B250" s="187" t="s">
        <v>212</v>
      </c>
      <c r="C250" s="188" t="s">
        <v>205</v>
      </c>
      <c r="D250" s="191">
        <v>3374</v>
      </c>
      <c r="E250" s="191">
        <v>6499</v>
      </c>
      <c r="F250" s="190">
        <v>770</v>
      </c>
      <c r="G250" s="190">
        <v>213</v>
      </c>
      <c r="H250" s="191">
        <v>7498</v>
      </c>
      <c r="I250" s="191">
        <v>18354</v>
      </c>
      <c r="J250" s="191">
        <v>667360</v>
      </c>
      <c r="K250" s="191">
        <v>1285470</v>
      </c>
      <c r="L250" s="191">
        <v>152302</v>
      </c>
      <c r="M250" s="191">
        <v>42130</v>
      </c>
      <c r="N250" s="191">
        <v>1483067</v>
      </c>
      <c r="O250" s="191">
        <v>3630329</v>
      </c>
    </row>
    <row r="251" spans="1:15" ht="11.25" customHeight="1" x14ac:dyDescent="0.25">
      <c r="A251" s="267"/>
      <c r="B251" s="268" t="s">
        <v>13</v>
      </c>
      <c r="C251" s="268"/>
      <c r="D251" s="191">
        <v>25870</v>
      </c>
      <c r="E251" s="191">
        <v>30763</v>
      </c>
      <c r="F251" s="191">
        <v>5530</v>
      </c>
      <c r="G251" s="191">
        <v>1541</v>
      </c>
      <c r="H251" s="191">
        <v>45536</v>
      </c>
      <c r="I251" s="195">
        <v>109240</v>
      </c>
      <c r="J251" s="191">
        <v>5243533</v>
      </c>
      <c r="K251" s="191">
        <v>5667533</v>
      </c>
      <c r="L251" s="191">
        <v>1046629</v>
      </c>
      <c r="M251" s="191">
        <v>280942</v>
      </c>
      <c r="N251" s="191">
        <v>9049398</v>
      </c>
      <c r="O251" s="197">
        <v>21288035</v>
      </c>
    </row>
    <row r="252" spans="1:15" ht="11.25" customHeight="1" x14ac:dyDescent="0.25">
      <c r="A252" s="265" t="s">
        <v>92</v>
      </c>
      <c r="B252" s="187" t="s">
        <v>203</v>
      </c>
      <c r="C252" s="188" t="s">
        <v>204</v>
      </c>
      <c r="D252" s="189"/>
      <c r="E252" s="189"/>
      <c r="F252" s="190">
        <v>53</v>
      </c>
      <c r="G252" s="189"/>
      <c r="H252" s="190">
        <v>41</v>
      </c>
      <c r="I252" s="190">
        <v>94</v>
      </c>
      <c r="J252" s="189"/>
      <c r="K252" s="189"/>
      <c r="L252" s="191">
        <v>23041</v>
      </c>
      <c r="M252" s="189"/>
      <c r="N252" s="191">
        <v>17824</v>
      </c>
      <c r="O252" s="191">
        <v>40865</v>
      </c>
    </row>
    <row r="253" spans="1:15" ht="11.25" customHeight="1" x14ac:dyDescent="0.25">
      <c r="A253" s="266"/>
      <c r="B253" s="187" t="s">
        <v>203</v>
      </c>
      <c r="C253" s="188" t="s">
        <v>205</v>
      </c>
      <c r="D253" s="189"/>
      <c r="E253" s="189"/>
      <c r="F253" s="190">
        <v>36</v>
      </c>
      <c r="G253" s="189"/>
      <c r="H253" s="190">
        <v>23</v>
      </c>
      <c r="I253" s="190">
        <v>59</v>
      </c>
      <c r="J253" s="189"/>
      <c r="K253" s="189"/>
      <c r="L253" s="191">
        <v>15181</v>
      </c>
      <c r="M253" s="189"/>
      <c r="N253" s="191">
        <v>9699</v>
      </c>
      <c r="O253" s="191">
        <v>24880</v>
      </c>
    </row>
    <row r="254" spans="1:15" ht="11.25" customHeight="1" x14ac:dyDescent="0.25">
      <c r="A254" s="266"/>
      <c r="B254" s="187" t="s">
        <v>206</v>
      </c>
      <c r="C254" s="188" t="s">
        <v>204</v>
      </c>
      <c r="D254" s="190">
        <v>3</v>
      </c>
      <c r="E254" s="190">
        <v>3</v>
      </c>
      <c r="F254" s="190">
        <v>287</v>
      </c>
      <c r="G254" s="190">
        <v>9</v>
      </c>
      <c r="H254" s="190">
        <v>361</v>
      </c>
      <c r="I254" s="190">
        <v>663</v>
      </c>
      <c r="J254" s="191">
        <v>1297</v>
      </c>
      <c r="K254" s="191">
        <v>1297</v>
      </c>
      <c r="L254" s="191">
        <v>124114</v>
      </c>
      <c r="M254" s="191">
        <v>3892</v>
      </c>
      <c r="N254" s="191">
        <v>156116</v>
      </c>
      <c r="O254" s="191">
        <v>286716</v>
      </c>
    </row>
    <row r="255" spans="1:15" ht="11.25" customHeight="1" x14ac:dyDescent="0.25">
      <c r="A255" s="266"/>
      <c r="B255" s="187" t="s">
        <v>206</v>
      </c>
      <c r="C255" s="188" t="s">
        <v>205</v>
      </c>
      <c r="D255" s="190">
        <v>1</v>
      </c>
      <c r="E255" s="190">
        <v>2</v>
      </c>
      <c r="F255" s="190">
        <v>249</v>
      </c>
      <c r="G255" s="190">
        <v>6</v>
      </c>
      <c r="H255" s="190">
        <v>348</v>
      </c>
      <c r="I255" s="190">
        <v>606</v>
      </c>
      <c r="J255" s="190">
        <v>422</v>
      </c>
      <c r="K255" s="190">
        <v>843</v>
      </c>
      <c r="L255" s="191">
        <v>104985</v>
      </c>
      <c r="M255" s="191">
        <v>2530</v>
      </c>
      <c r="N255" s="191">
        <v>146727</v>
      </c>
      <c r="O255" s="191">
        <v>255507</v>
      </c>
    </row>
    <row r="256" spans="1:15" ht="11.25" customHeight="1" x14ac:dyDescent="0.25">
      <c r="A256" s="266"/>
      <c r="B256" s="187" t="s">
        <v>207</v>
      </c>
      <c r="C256" s="188" t="s">
        <v>204</v>
      </c>
      <c r="D256" s="190">
        <v>6</v>
      </c>
      <c r="E256" s="190">
        <v>9</v>
      </c>
      <c r="F256" s="190">
        <v>584</v>
      </c>
      <c r="G256" s="190">
        <v>9</v>
      </c>
      <c r="H256" s="191">
        <v>1556</v>
      </c>
      <c r="I256" s="191">
        <v>2164</v>
      </c>
      <c r="J256" s="191">
        <v>1703</v>
      </c>
      <c r="K256" s="191">
        <v>2555</v>
      </c>
      <c r="L256" s="191">
        <v>165781</v>
      </c>
      <c r="M256" s="191">
        <v>2555</v>
      </c>
      <c r="N256" s="191">
        <v>441704</v>
      </c>
      <c r="O256" s="191">
        <v>614298</v>
      </c>
    </row>
    <row r="257" spans="1:15" ht="11.25" customHeight="1" x14ac:dyDescent="0.25">
      <c r="A257" s="266"/>
      <c r="B257" s="187" t="s">
        <v>207</v>
      </c>
      <c r="C257" s="188" t="s">
        <v>205</v>
      </c>
      <c r="D257" s="190">
        <v>4</v>
      </c>
      <c r="E257" s="190">
        <v>7</v>
      </c>
      <c r="F257" s="190">
        <v>590</v>
      </c>
      <c r="G257" s="190">
        <v>10</v>
      </c>
      <c r="H257" s="191">
        <v>1412</v>
      </c>
      <c r="I257" s="191">
        <v>2023</v>
      </c>
      <c r="J257" s="191">
        <v>1197</v>
      </c>
      <c r="K257" s="191">
        <v>2094</v>
      </c>
      <c r="L257" s="191">
        <v>176493</v>
      </c>
      <c r="M257" s="191">
        <v>2991</v>
      </c>
      <c r="N257" s="191">
        <v>422386</v>
      </c>
      <c r="O257" s="191">
        <v>605161</v>
      </c>
    </row>
    <row r="258" spans="1:15" ht="11.25" customHeight="1" x14ac:dyDescent="0.25">
      <c r="A258" s="266"/>
      <c r="B258" s="187" t="s">
        <v>208</v>
      </c>
      <c r="C258" s="188" t="s">
        <v>204</v>
      </c>
      <c r="D258" s="189"/>
      <c r="E258" s="190">
        <v>2</v>
      </c>
      <c r="F258" s="190">
        <v>128</v>
      </c>
      <c r="G258" s="189"/>
      <c r="H258" s="190">
        <v>245</v>
      </c>
      <c r="I258" s="190">
        <v>375</v>
      </c>
      <c r="J258" s="189"/>
      <c r="K258" s="190">
        <v>195</v>
      </c>
      <c r="L258" s="191">
        <v>12485</v>
      </c>
      <c r="M258" s="189"/>
      <c r="N258" s="191">
        <v>23898</v>
      </c>
      <c r="O258" s="191">
        <v>36578</v>
      </c>
    </row>
    <row r="259" spans="1:15" ht="11.25" customHeight="1" x14ac:dyDescent="0.25">
      <c r="A259" s="266"/>
      <c r="B259" s="187" t="s">
        <v>208</v>
      </c>
      <c r="C259" s="188" t="s">
        <v>205</v>
      </c>
      <c r="D259" s="190">
        <v>1</v>
      </c>
      <c r="E259" s="190">
        <v>1</v>
      </c>
      <c r="F259" s="190">
        <v>68</v>
      </c>
      <c r="G259" s="189"/>
      <c r="H259" s="190">
        <v>197</v>
      </c>
      <c r="I259" s="190">
        <v>267</v>
      </c>
      <c r="J259" s="190">
        <v>178</v>
      </c>
      <c r="K259" s="190">
        <v>178</v>
      </c>
      <c r="L259" s="191">
        <v>12078</v>
      </c>
      <c r="M259" s="189"/>
      <c r="N259" s="191">
        <v>34990</v>
      </c>
      <c r="O259" s="191">
        <v>47424</v>
      </c>
    </row>
    <row r="260" spans="1:15" ht="11.25" customHeight="1" x14ac:dyDescent="0.25">
      <c r="A260" s="266"/>
      <c r="B260" s="187" t="s">
        <v>209</v>
      </c>
      <c r="C260" s="188" t="s">
        <v>204</v>
      </c>
      <c r="D260" s="190">
        <v>5</v>
      </c>
      <c r="E260" s="190">
        <v>69</v>
      </c>
      <c r="F260" s="191">
        <v>1996</v>
      </c>
      <c r="G260" s="190">
        <v>23</v>
      </c>
      <c r="H260" s="191">
        <v>3315</v>
      </c>
      <c r="I260" s="191">
        <v>5408</v>
      </c>
      <c r="J260" s="190">
        <v>447</v>
      </c>
      <c r="K260" s="191">
        <v>6164</v>
      </c>
      <c r="L260" s="191">
        <v>178310</v>
      </c>
      <c r="M260" s="191">
        <v>2055</v>
      </c>
      <c r="N260" s="191">
        <v>296141</v>
      </c>
      <c r="O260" s="191">
        <v>483117</v>
      </c>
    </row>
    <row r="261" spans="1:15" ht="11.25" customHeight="1" x14ac:dyDescent="0.25">
      <c r="A261" s="266"/>
      <c r="B261" s="187" t="s">
        <v>210</v>
      </c>
      <c r="C261" s="188" t="s">
        <v>205</v>
      </c>
      <c r="D261" s="190">
        <v>12</v>
      </c>
      <c r="E261" s="190">
        <v>34</v>
      </c>
      <c r="F261" s="191">
        <v>2038</v>
      </c>
      <c r="G261" s="190">
        <v>28</v>
      </c>
      <c r="H261" s="191">
        <v>2973</v>
      </c>
      <c r="I261" s="191">
        <v>5085</v>
      </c>
      <c r="J261" s="191">
        <v>2140</v>
      </c>
      <c r="K261" s="191">
        <v>6063</v>
      </c>
      <c r="L261" s="191">
        <v>363433</v>
      </c>
      <c r="M261" s="191">
        <v>4993</v>
      </c>
      <c r="N261" s="191">
        <v>530169</v>
      </c>
      <c r="O261" s="191">
        <v>906798</v>
      </c>
    </row>
    <row r="262" spans="1:15" ht="11.25" customHeight="1" x14ac:dyDescent="0.25">
      <c r="A262" s="266"/>
      <c r="B262" s="187" t="s">
        <v>211</v>
      </c>
      <c r="C262" s="188" t="s">
        <v>204</v>
      </c>
      <c r="D262" s="189"/>
      <c r="E262" s="190">
        <v>10</v>
      </c>
      <c r="F262" s="190">
        <v>713</v>
      </c>
      <c r="G262" s="190">
        <v>1</v>
      </c>
      <c r="H262" s="191">
        <v>1207</v>
      </c>
      <c r="I262" s="191">
        <v>1931</v>
      </c>
      <c r="J262" s="189"/>
      <c r="K262" s="191">
        <v>1597</v>
      </c>
      <c r="L262" s="191">
        <v>113885</v>
      </c>
      <c r="M262" s="190">
        <v>160</v>
      </c>
      <c r="N262" s="191">
        <v>192790</v>
      </c>
      <c r="O262" s="191">
        <v>308432</v>
      </c>
    </row>
    <row r="263" spans="1:15" ht="11.25" customHeight="1" x14ac:dyDescent="0.25">
      <c r="A263" s="266"/>
      <c r="B263" s="187" t="s">
        <v>212</v>
      </c>
      <c r="C263" s="188" t="s">
        <v>205</v>
      </c>
      <c r="D263" s="190">
        <v>5</v>
      </c>
      <c r="E263" s="190">
        <v>10</v>
      </c>
      <c r="F263" s="191">
        <v>1678</v>
      </c>
      <c r="G263" s="190">
        <v>5</v>
      </c>
      <c r="H263" s="191">
        <v>3161</v>
      </c>
      <c r="I263" s="191">
        <v>4859</v>
      </c>
      <c r="J263" s="190">
        <v>989</v>
      </c>
      <c r="K263" s="191">
        <v>1978</v>
      </c>
      <c r="L263" s="191">
        <v>331900</v>
      </c>
      <c r="M263" s="190">
        <v>989</v>
      </c>
      <c r="N263" s="191">
        <v>625230</v>
      </c>
      <c r="O263" s="191">
        <v>961086</v>
      </c>
    </row>
    <row r="264" spans="1:15" ht="11.25" customHeight="1" x14ac:dyDescent="0.25">
      <c r="A264" s="267"/>
      <c r="B264" s="268" t="s">
        <v>13</v>
      </c>
      <c r="C264" s="268"/>
      <c r="D264" s="190">
        <v>37</v>
      </c>
      <c r="E264" s="190">
        <v>147</v>
      </c>
      <c r="F264" s="191">
        <v>8420</v>
      </c>
      <c r="G264" s="190">
        <v>91</v>
      </c>
      <c r="H264" s="191">
        <v>14839</v>
      </c>
      <c r="I264" s="195">
        <v>23534</v>
      </c>
      <c r="J264" s="191">
        <v>8373</v>
      </c>
      <c r="K264" s="191">
        <v>22964</v>
      </c>
      <c r="L264" s="191">
        <v>1621686</v>
      </c>
      <c r="M264" s="191">
        <v>20165</v>
      </c>
      <c r="N264" s="191">
        <v>2897674</v>
      </c>
      <c r="O264" s="197">
        <v>4570862</v>
      </c>
    </row>
    <row r="265" spans="1:15" ht="11.25" customHeight="1" x14ac:dyDescent="0.25">
      <c r="A265" s="265" t="s">
        <v>93</v>
      </c>
      <c r="B265" s="187" t="s">
        <v>203</v>
      </c>
      <c r="C265" s="188" t="s">
        <v>204</v>
      </c>
      <c r="D265" s="189"/>
      <c r="E265" s="190">
        <v>7</v>
      </c>
      <c r="F265" s="190">
        <v>1</v>
      </c>
      <c r="G265" s="189"/>
      <c r="H265" s="189"/>
      <c r="I265" s="190">
        <v>8</v>
      </c>
      <c r="J265" s="189"/>
      <c r="K265" s="191">
        <v>3043</v>
      </c>
      <c r="L265" s="190">
        <v>435</v>
      </c>
      <c r="M265" s="189"/>
      <c r="N265" s="189"/>
      <c r="O265" s="191">
        <v>3478</v>
      </c>
    </row>
    <row r="266" spans="1:15" ht="11.25" customHeight="1" x14ac:dyDescent="0.25">
      <c r="A266" s="266"/>
      <c r="B266" s="187" t="s">
        <v>203</v>
      </c>
      <c r="C266" s="188" t="s">
        <v>205</v>
      </c>
      <c r="D266" s="189"/>
      <c r="E266" s="190">
        <v>8</v>
      </c>
      <c r="F266" s="190">
        <v>2</v>
      </c>
      <c r="G266" s="189"/>
      <c r="H266" s="189"/>
      <c r="I266" s="190">
        <v>10</v>
      </c>
      <c r="J266" s="189"/>
      <c r="K266" s="191">
        <v>3373</v>
      </c>
      <c r="L266" s="190">
        <v>843</v>
      </c>
      <c r="M266" s="189"/>
      <c r="N266" s="189"/>
      <c r="O266" s="191">
        <v>4216</v>
      </c>
    </row>
    <row r="267" spans="1:15" ht="11.25" customHeight="1" x14ac:dyDescent="0.25">
      <c r="A267" s="266"/>
      <c r="B267" s="187" t="s">
        <v>206</v>
      </c>
      <c r="C267" s="188" t="s">
        <v>204</v>
      </c>
      <c r="D267" s="190">
        <v>7</v>
      </c>
      <c r="E267" s="190">
        <v>440</v>
      </c>
      <c r="F267" s="190">
        <v>54</v>
      </c>
      <c r="G267" s="189"/>
      <c r="H267" s="189"/>
      <c r="I267" s="190">
        <v>501</v>
      </c>
      <c r="J267" s="191">
        <v>3027</v>
      </c>
      <c r="K267" s="191">
        <v>190280</v>
      </c>
      <c r="L267" s="191">
        <v>23353</v>
      </c>
      <c r="M267" s="189"/>
      <c r="N267" s="189"/>
      <c r="O267" s="191">
        <v>216660</v>
      </c>
    </row>
    <row r="268" spans="1:15" ht="11.25" customHeight="1" x14ac:dyDescent="0.25">
      <c r="A268" s="266"/>
      <c r="B268" s="187" t="s">
        <v>206</v>
      </c>
      <c r="C268" s="188" t="s">
        <v>205</v>
      </c>
      <c r="D268" s="190">
        <v>6</v>
      </c>
      <c r="E268" s="190">
        <v>427</v>
      </c>
      <c r="F268" s="190">
        <v>46</v>
      </c>
      <c r="G268" s="190">
        <v>1</v>
      </c>
      <c r="H268" s="189"/>
      <c r="I268" s="190">
        <v>480</v>
      </c>
      <c r="J268" s="191">
        <v>2530</v>
      </c>
      <c r="K268" s="191">
        <v>180035</v>
      </c>
      <c r="L268" s="191">
        <v>19395</v>
      </c>
      <c r="M268" s="190">
        <v>422</v>
      </c>
      <c r="N268" s="189"/>
      <c r="O268" s="191">
        <v>202382</v>
      </c>
    </row>
    <row r="269" spans="1:15" ht="11.25" customHeight="1" x14ac:dyDescent="0.25">
      <c r="A269" s="266"/>
      <c r="B269" s="187" t="s">
        <v>207</v>
      </c>
      <c r="C269" s="188" t="s">
        <v>204</v>
      </c>
      <c r="D269" s="190">
        <v>13</v>
      </c>
      <c r="E269" s="191">
        <v>1688</v>
      </c>
      <c r="F269" s="190">
        <v>174</v>
      </c>
      <c r="G269" s="190">
        <v>3</v>
      </c>
      <c r="H269" s="190">
        <v>2</v>
      </c>
      <c r="I269" s="191">
        <v>1880</v>
      </c>
      <c r="J269" s="191">
        <v>3690</v>
      </c>
      <c r="K269" s="191">
        <v>479176</v>
      </c>
      <c r="L269" s="191">
        <v>49394</v>
      </c>
      <c r="M269" s="190">
        <v>852</v>
      </c>
      <c r="N269" s="190">
        <v>568</v>
      </c>
      <c r="O269" s="191">
        <v>533680</v>
      </c>
    </row>
    <row r="270" spans="1:15" ht="11.25" customHeight="1" x14ac:dyDescent="0.25">
      <c r="A270" s="266"/>
      <c r="B270" s="187" t="s">
        <v>207</v>
      </c>
      <c r="C270" s="188" t="s">
        <v>205</v>
      </c>
      <c r="D270" s="190">
        <v>19</v>
      </c>
      <c r="E270" s="191">
        <v>1582</v>
      </c>
      <c r="F270" s="190">
        <v>160</v>
      </c>
      <c r="G270" s="190">
        <v>4</v>
      </c>
      <c r="H270" s="190">
        <v>1</v>
      </c>
      <c r="I270" s="191">
        <v>1766</v>
      </c>
      <c r="J270" s="191">
        <v>5684</v>
      </c>
      <c r="K270" s="191">
        <v>473240</v>
      </c>
      <c r="L270" s="191">
        <v>47862</v>
      </c>
      <c r="M270" s="191">
        <v>1197</v>
      </c>
      <c r="N270" s="190">
        <v>299</v>
      </c>
      <c r="O270" s="191">
        <v>528282</v>
      </c>
    </row>
    <row r="271" spans="1:15" ht="11.25" customHeight="1" x14ac:dyDescent="0.25">
      <c r="A271" s="266"/>
      <c r="B271" s="187" t="s">
        <v>208</v>
      </c>
      <c r="C271" s="188" t="s">
        <v>204</v>
      </c>
      <c r="D271" s="190">
        <v>5</v>
      </c>
      <c r="E271" s="190">
        <v>326</v>
      </c>
      <c r="F271" s="190">
        <v>44</v>
      </c>
      <c r="G271" s="190">
        <v>2</v>
      </c>
      <c r="H271" s="190">
        <v>2</v>
      </c>
      <c r="I271" s="190">
        <v>379</v>
      </c>
      <c r="J271" s="190">
        <v>488</v>
      </c>
      <c r="K271" s="191">
        <v>31799</v>
      </c>
      <c r="L271" s="191">
        <v>4292</v>
      </c>
      <c r="M271" s="190">
        <v>195</v>
      </c>
      <c r="N271" s="190">
        <v>195</v>
      </c>
      <c r="O271" s="191">
        <v>36969</v>
      </c>
    </row>
    <row r="272" spans="1:15" ht="11.25" customHeight="1" x14ac:dyDescent="0.25">
      <c r="A272" s="266"/>
      <c r="B272" s="187" t="s">
        <v>208</v>
      </c>
      <c r="C272" s="188" t="s">
        <v>205</v>
      </c>
      <c r="D272" s="190">
        <v>5</v>
      </c>
      <c r="E272" s="190">
        <v>206</v>
      </c>
      <c r="F272" s="190">
        <v>17</v>
      </c>
      <c r="G272" s="190">
        <v>2</v>
      </c>
      <c r="H272" s="189"/>
      <c r="I272" s="190">
        <v>230</v>
      </c>
      <c r="J272" s="190">
        <v>888</v>
      </c>
      <c r="K272" s="191">
        <v>36588</v>
      </c>
      <c r="L272" s="191">
        <v>3019</v>
      </c>
      <c r="M272" s="190">
        <v>355</v>
      </c>
      <c r="N272" s="189"/>
      <c r="O272" s="191">
        <v>40850</v>
      </c>
    </row>
    <row r="273" spans="1:15" ht="11.25" customHeight="1" x14ac:dyDescent="0.25">
      <c r="A273" s="266"/>
      <c r="B273" s="187" t="s">
        <v>209</v>
      </c>
      <c r="C273" s="188" t="s">
        <v>204</v>
      </c>
      <c r="D273" s="190">
        <v>119</v>
      </c>
      <c r="E273" s="191">
        <v>4854</v>
      </c>
      <c r="F273" s="190">
        <v>497</v>
      </c>
      <c r="G273" s="190">
        <v>43</v>
      </c>
      <c r="H273" s="190">
        <v>7</v>
      </c>
      <c r="I273" s="191">
        <v>5520</v>
      </c>
      <c r="J273" s="191">
        <v>10631</v>
      </c>
      <c r="K273" s="191">
        <v>433626</v>
      </c>
      <c r="L273" s="191">
        <v>44399</v>
      </c>
      <c r="M273" s="191">
        <v>3841</v>
      </c>
      <c r="N273" s="190">
        <v>625</v>
      </c>
      <c r="O273" s="191">
        <v>493122</v>
      </c>
    </row>
    <row r="274" spans="1:15" ht="11.25" customHeight="1" x14ac:dyDescent="0.25">
      <c r="A274" s="266"/>
      <c r="B274" s="187" t="s">
        <v>210</v>
      </c>
      <c r="C274" s="188" t="s">
        <v>205</v>
      </c>
      <c r="D274" s="190">
        <v>68</v>
      </c>
      <c r="E274" s="191">
        <v>4393</v>
      </c>
      <c r="F274" s="190">
        <v>369</v>
      </c>
      <c r="G274" s="190">
        <v>17</v>
      </c>
      <c r="H274" s="190">
        <v>13</v>
      </c>
      <c r="I274" s="191">
        <v>4860</v>
      </c>
      <c r="J274" s="191">
        <v>12126</v>
      </c>
      <c r="K274" s="191">
        <v>783395</v>
      </c>
      <c r="L274" s="191">
        <v>65803</v>
      </c>
      <c r="M274" s="191">
        <v>3032</v>
      </c>
      <c r="N274" s="191">
        <v>2318</v>
      </c>
      <c r="O274" s="191">
        <v>866674</v>
      </c>
    </row>
    <row r="275" spans="1:15" ht="11.25" customHeight="1" x14ac:dyDescent="0.25">
      <c r="A275" s="266"/>
      <c r="B275" s="187" t="s">
        <v>211</v>
      </c>
      <c r="C275" s="188" t="s">
        <v>204</v>
      </c>
      <c r="D275" s="190">
        <v>8</v>
      </c>
      <c r="E275" s="191">
        <v>1433</v>
      </c>
      <c r="F275" s="190">
        <v>105</v>
      </c>
      <c r="G275" s="190">
        <v>2</v>
      </c>
      <c r="H275" s="190">
        <v>3</v>
      </c>
      <c r="I275" s="191">
        <v>1551</v>
      </c>
      <c r="J275" s="191">
        <v>1278</v>
      </c>
      <c r="K275" s="191">
        <v>228889</v>
      </c>
      <c r="L275" s="191">
        <v>16771</v>
      </c>
      <c r="M275" s="190">
        <v>319</v>
      </c>
      <c r="N275" s="190">
        <v>479</v>
      </c>
      <c r="O275" s="191">
        <v>247736</v>
      </c>
    </row>
    <row r="276" spans="1:15" ht="11.25" customHeight="1" x14ac:dyDescent="0.25">
      <c r="A276" s="266"/>
      <c r="B276" s="187" t="s">
        <v>212</v>
      </c>
      <c r="C276" s="188" t="s">
        <v>205</v>
      </c>
      <c r="D276" s="190">
        <v>22</v>
      </c>
      <c r="E276" s="191">
        <v>3334</v>
      </c>
      <c r="F276" s="190">
        <v>196</v>
      </c>
      <c r="G276" s="190">
        <v>12</v>
      </c>
      <c r="H276" s="190">
        <v>8</v>
      </c>
      <c r="I276" s="191">
        <v>3572</v>
      </c>
      <c r="J276" s="191">
        <v>4351</v>
      </c>
      <c r="K276" s="191">
        <v>659448</v>
      </c>
      <c r="L276" s="191">
        <v>38768</v>
      </c>
      <c r="M276" s="191">
        <v>2374</v>
      </c>
      <c r="N276" s="191">
        <v>1582</v>
      </c>
      <c r="O276" s="191">
        <v>706523</v>
      </c>
    </row>
    <row r="277" spans="1:15" ht="11.25" customHeight="1" x14ac:dyDescent="0.25">
      <c r="A277" s="267"/>
      <c r="B277" s="268" t="s">
        <v>13</v>
      </c>
      <c r="C277" s="268"/>
      <c r="D277" s="190">
        <v>272</v>
      </c>
      <c r="E277" s="191">
        <v>18698</v>
      </c>
      <c r="F277" s="191">
        <v>1665</v>
      </c>
      <c r="G277" s="190">
        <v>86</v>
      </c>
      <c r="H277" s="190">
        <v>36</v>
      </c>
      <c r="I277" s="195">
        <v>20757</v>
      </c>
      <c r="J277" s="191">
        <v>44693</v>
      </c>
      <c r="K277" s="191">
        <v>3502892</v>
      </c>
      <c r="L277" s="191">
        <v>314334</v>
      </c>
      <c r="M277" s="191">
        <v>12587</v>
      </c>
      <c r="N277" s="191">
        <v>6066</v>
      </c>
      <c r="O277" s="197">
        <v>3880572</v>
      </c>
    </row>
    <row r="278" spans="1:15" ht="11.25" customHeight="1" x14ac:dyDescent="0.25">
      <c r="A278" s="265" t="s">
        <v>94</v>
      </c>
      <c r="B278" s="187" t="s">
        <v>203</v>
      </c>
      <c r="C278" s="188" t="s">
        <v>204</v>
      </c>
      <c r="D278" s="189"/>
      <c r="E278" s="189"/>
      <c r="F278" s="190">
        <v>10</v>
      </c>
      <c r="G278" s="190">
        <v>5</v>
      </c>
      <c r="H278" s="189"/>
      <c r="I278" s="190">
        <v>15</v>
      </c>
      <c r="J278" s="189"/>
      <c r="K278" s="189"/>
      <c r="L278" s="191">
        <v>4347</v>
      </c>
      <c r="M278" s="191">
        <v>2174</v>
      </c>
      <c r="N278" s="189"/>
      <c r="O278" s="191">
        <v>6521</v>
      </c>
    </row>
    <row r="279" spans="1:15" ht="11.25" customHeight="1" x14ac:dyDescent="0.25">
      <c r="A279" s="266"/>
      <c r="B279" s="187" t="s">
        <v>203</v>
      </c>
      <c r="C279" s="188" t="s">
        <v>205</v>
      </c>
      <c r="D279" s="189"/>
      <c r="E279" s="190">
        <v>3</v>
      </c>
      <c r="F279" s="190">
        <v>10</v>
      </c>
      <c r="G279" s="190">
        <v>14</v>
      </c>
      <c r="H279" s="189"/>
      <c r="I279" s="190">
        <v>27</v>
      </c>
      <c r="J279" s="189"/>
      <c r="K279" s="191">
        <v>1265</v>
      </c>
      <c r="L279" s="191">
        <v>4217</v>
      </c>
      <c r="M279" s="191">
        <v>5904</v>
      </c>
      <c r="N279" s="189"/>
      <c r="O279" s="191">
        <v>11386</v>
      </c>
    </row>
    <row r="280" spans="1:15" ht="11.25" customHeight="1" x14ac:dyDescent="0.25">
      <c r="A280" s="266"/>
      <c r="B280" s="187" t="s">
        <v>206</v>
      </c>
      <c r="C280" s="188" t="s">
        <v>204</v>
      </c>
      <c r="D280" s="190">
        <v>11</v>
      </c>
      <c r="E280" s="190">
        <v>3</v>
      </c>
      <c r="F280" s="190">
        <v>264</v>
      </c>
      <c r="G280" s="190">
        <v>283</v>
      </c>
      <c r="H280" s="190">
        <v>36</v>
      </c>
      <c r="I280" s="190">
        <v>597</v>
      </c>
      <c r="J280" s="191">
        <v>4757</v>
      </c>
      <c r="K280" s="191">
        <v>1297</v>
      </c>
      <c r="L280" s="191">
        <v>114168</v>
      </c>
      <c r="M280" s="191">
        <v>122384</v>
      </c>
      <c r="N280" s="191">
        <v>15568</v>
      </c>
      <c r="O280" s="191">
        <v>258174</v>
      </c>
    </row>
    <row r="281" spans="1:15" ht="11.25" customHeight="1" x14ac:dyDescent="0.25">
      <c r="A281" s="266"/>
      <c r="B281" s="187" t="s">
        <v>206</v>
      </c>
      <c r="C281" s="188" t="s">
        <v>205</v>
      </c>
      <c r="D281" s="190">
        <v>14</v>
      </c>
      <c r="E281" s="190">
        <v>7</v>
      </c>
      <c r="F281" s="190">
        <v>266</v>
      </c>
      <c r="G281" s="190">
        <v>261</v>
      </c>
      <c r="H281" s="190">
        <v>20</v>
      </c>
      <c r="I281" s="190">
        <v>568</v>
      </c>
      <c r="J281" s="191">
        <v>5903</v>
      </c>
      <c r="K281" s="191">
        <v>2951</v>
      </c>
      <c r="L281" s="191">
        <v>112153</v>
      </c>
      <c r="M281" s="191">
        <v>110045</v>
      </c>
      <c r="N281" s="191">
        <v>8433</v>
      </c>
      <c r="O281" s="191">
        <v>239485</v>
      </c>
    </row>
    <row r="282" spans="1:15" ht="11.25" customHeight="1" x14ac:dyDescent="0.25">
      <c r="A282" s="266"/>
      <c r="B282" s="187" t="s">
        <v>207</v>
      </c>
      <c r="C282" s="188" t="s">
        <v>204</v>
      </c>
      <c r="D282" s="190">
        <v>27</v>
      </c>
      <c r="E282" s="190">
        <v>14</v>
      </c>
      <c r="F282" s="191">
        <v>1037</v>
      </c>
      <c r="G282" s="190">
        <v>863</v>
      </c>
      <c r="H282" s="190">
        <v>171</v>
      </c>
      <c r="I282" s="191">
        <v>2112</v>
      </c>
      <c r="J282" s="191">
        <v>7665</v>
      </c>
      <c r="K282" s="191">
        <v>3974</v>
      </c>
      <c r="L282" s="191">
        <v>294375</v>
      </c>
      <c r="M282" s="191">
        <v>244981</v>
      </c>
      <c r="N282" s="191">
        <v>48542</v>
      </c>
      <c r="O282" s="191">
        <v>599537</v>
      </c>
    </row>
    <row r="283" spans="1:15" ht="11.25" customHeight="1" x14ac:dyDescent="0.25">
      <c r="A283" s="266"/>
      <c r="B283" s="187" t="s">
        <v>207</v>
      </c>
      <c r="C283" s="188" t="s">
        <v>205</v>
      </c>
      <c r="D283" s="190">
        <v>25</v>
      </c>
      <c r="E283" s="190">
        <v>16</v>
      </c>
      <c r="F283" s="190">
        <v>932</v>
      </c>
      <c r="G283" s="190">
        <v>843</v>
      </c>
      <c r="H283" s="190">
        <v>137</v>
      </c>
      <c r="I283" s="191">
        <v>1953</v>
      </c>
      <c r="J283" s="191">
        <v>7479</v>
      </c>
      <c r="K283" s="191">
        <v>4786</v>
      </c>
      <c r="L283" s="191">
        <v>278799</v>
      </c>
      <c r="M283" s="191">
        <v>252175</v>
      </c>
      <c r="N283" s="191">
        <v>40982</v>
      </c>
      <c r="O283" s="191">
        <v>584221</v>
      </c>
    </row>
    <row r="284" spans="1:15" ht="11.25" customHeight="1" x14ac:dyDescent="0.25">
      <c r="A284" s="266"/>
      <c r="B284" s="187" t="s">
        <v>208</v>
      </c>
      <c r="C284" s="188" t="s">
        <v>204</v>
      </c>
      <c r="D284" s="190">
        <v>1</v>
      </c>
      <c r="E284" s="190">
        <v>1</v>
      </c>
      <c r="F284" s="190">
        <v>149</v>
      </c>
      <c r="G284" s="190">
        <v>160</v>
      </c>
      <c r="H284" s="190">
        <v>23</v>
      </c>
      <c r="I284" s="190">
        <v>334</v>
      </c>
      <c r="J284" s="190">
        <v>98</v>
      </c>
      <c r="K284" s="190">
        <v>98</v>
      </c>
      <c r="L284" s="191">
        <v>14534</v>
      </c>
      <c r="M284" s="191">
        <v>15607</v>
      </c>
      <c r="N284" s="191">
        <v>2243</v>
      </c>
      <c r="O284" s="191">
        <v>32580</v>
      </c>
    </row>
    <row r="285" spans="1:15" ht="11.25" customHeight="1" x14ac:dyDescent="0.25">
      <c r="A285" s="266"/>
      <c r="B285" s="187" t="s">
        <v>208</v>
      </c>
      <c r="C285" s="188" t="s">
        <v>205</v>
      </c>
      <c r="D285" s="190">
        <v>1</v>
      </c>
      <c r="E285" s="190">
        <v>7</v>
      </c>
      <c r="F285" s="190">
        <v>82</v>
      </c>
      <c r="G285" s="190">
        <v>92</v>
      </c>
      <c r="H285" s="190">
        <v>13</v>
      </c>
      <c r="I285" s="190">
        <v>195</v>
      </c>
      <c r="J285" s="190">
        <v>178</v>
      </c>
      <c r="K285" s="191">
        <v>1243</v>
      </c>
      <c r="L285" s="191">
        <v>14564</v>
      </c>
      <c r="M285" s="191">
        <v>16340</v>
      </c>
      <c r="N285" s="191">
        <v>2309</v>
      </c>
      <c r="O285" s="191">
        <v>34634</v>
      </c>
    </row>
    <row r="286" spans="1:15" ht="11.25" customHeight="1" x14ac:dyDescent="0.25">
      <c r="A286" s="266"/>
      <c r="B286" s="187" t="s">
        <v>209</v>
      </c>
      <c r="C286" s="188" t="s">
        <v>204</v>
      </c>
      <c r="D286" s="190">
        <v>119</v>
      </c>
      <c r="E286" s="190">
        <v>215</v>
      </c>
      <c r="F286" s="191">
        <v>2671</v>
      </c>
      <c r="G286" s="191">
        <v>2338</v>
      </c>
      <c r="H286" s="190">
        <v>266</v>
      </c>
      <c r="I286" s="191">
        <v>5609</v>
      </c>
      <c r="J286" s="191">
        <v>10631</v>
      </c>
      <c r="K286" s="191">
        <v>19207</v>
      </c>
      <c r="L286" s="191">
        <v>238610</v>
      </c>
      <c r="M286" s="191">
        <v>208862</v>
      </c>
      <c r="N286" s="191">
        <v>23763</v>
      </c>
      <c r="O286" s="191">
        <v>501073</v>
      </c>
    </row>
    <row r="287" spans="1:15" ht="11.25" customHeight="1" x14ac:dyDescent="0.25">
      <c r="A287" s="266"/>
      <c r="B287" s="187" t="s">
        <v>210</v>
      </c>
      <c r="C287" s="188" t="s">
        <v>205</v>
      </c>
      <c r="D287" s="190">
        <v>95</v>
      </c>
      <c r="E287" s="190">
        <v>95</v>
      </c>
      <c r="F287" s="191">
        <v>2467</v>
      </c>
      <c r="G287" s="191">
        <v>1934</v>
      </c>
      <c r="H287" s="190">
        <v>236</v>
      </c>
      <c r="I287" s="191">
        <v>4827</v>
      </c>
      <c r="J287" s="191">
        <v>16941</v>
      </c>
      <c r="K287" s="191">
        <v>16941</v>
      </c>
      <c r="L287" s="191">
        <v>439935</v>
      </c>
      <c r="M287" s="191">
        <v>344887</v>
      </c>
      <c r="N287" s="191">
        <v>42085</v>
      </c>
      <c r="O287" s="191">
        <v>860789</v>
      </c>
    </row>
    <row r="288" spans="1:15" ht="11.25" customHeight="1" x14ac:dyDescent="0.25">
      <c r="A288" s="266"/>
      <c r="B288" s="187" t="s">
        <v>211</v>
      </c>
      <c r="C288" s="188" t="s">
        <v>204</v>
      </c>
      <c r="D288" s="190">
        <v>7</v>
      </c>
      <c r="E288" s="190">
        <v>67</v>
      </c>
      <c r="F288" s="190">
        <v>878</v>
      </c>
      <c r="G288" s="190">
        <v>616</v>
      </c>
      <c r="H288" s="190">
        <v>84</v>
      </c>
      <c r="I288" s="191">
        <v>1652</v>
      </c>
      <c r="J288" s="191">
        <v>1118</v>
      </c>
      <c r="K288" s="191">
        <v>10702</v>
      </c>
      <c r="L288" s="191">
        <v>140240</v>
      </c>
      <c r="M288" s="191">
        <v>98392</v>
      </c>
      <c r="N288" s="191">
        <v>13417</v>
      </c>
      <c r="O288" s="191">
        <v>263869</v>
      </c>
    </row>
    <row r="289" spans="1:15" ht="11.25" customHeight="1" x14ac:dyDescent="0.25">
      <c r="A289" s="266"/>
      <c r="B289" s="187" t="s">
        <v>212</v>
      </c>
      <c r="C289" s="188" t="s">
        <v>205</v>
      </c>
      <c r="D289" s="190">
        <v>20</v>
      </c>
      <c r="E289" s="190">
        <v>27</v>
      </c>
      <c r="F289" s="191">
        <v>1937</v>
      </c>
      <c r="G289" s="191">
        <v>1431</v>
      </c>
      <c r="H289" s="190">
        <v>187</v>
      </c>
      <c r="I289" s="191">
        <v>3602</v>
      </c>
      <c r="J289" s="191">
        <v>3956</v>
      </c>
      <c r="K289" s="191">
        <v>5340</v>
      </c>
      <c r="L289" s="191">
        <v>383129</v>
      </c>
      <c r="M289" s="191">
        <v>283045</v>
      </c>
      <c r="N289" s="191">
        <v>36988</v>
      </c>
      <c r="O289" s="191">
        <v>712458</v>
      </c>
    </row>
    <row r="290" spans="1:15" ht="11.25" customHeight="1" x14ac:dyDescent="0.25">
      <c r="A290" s="267"/>
      <c r="B290" s="268" t="s">
        <v>13</v>
      </c>
      <c r="C290" s="268"/>
      <c r="D290" s="190">
        <v>320</v>
      </c>
      <c r="E290" s="190">
        <v>455</v>
      </c>
      <c r="F290" s="191">
        <v>10703</v>
      </c>
      <c r="G290" s="191">
        <v>8840</v>
      </c>
      <c r="H290" s="191">
        <v>1173</v>
      </c>
      <c r="I290" s="195">
        <v>21491</v>
      </c>
      <c r="J290" s="191">
        <v>58726</v>
      </c>
      <c r="K290" s="191">
        <v>67804</v>
      </c>
      <c r="L290" s="191">
        <v>2039071</v>
      </c>
      <c r="M290" s="191">
        <v>1704796</v>
      </c>
      <c r="N290" s="191">
        <v>234330</v>
      </c>
      <c r="O290" s="197">
        <v>4104727</v>
      </c>
    </row>
    <row r="291" spans="1:15" ht="11.25" customHeight="1" x14ac:dyDescent="0.25">
      <c r="A291" s="265" t="s">
        <v>95</v>
      </c>
      <c r="B291" s="187" t="s">
        <v>203</v>
      </c>
      <c r="C291" s="188" t="s">
        <v>204</v>
      </c>
      <c r="D291" s="189"/>
      <c r="E291" s="189"/>
      <c r="F291" s="190">
        <v>16</v>
      </c>
      <c r="G291" s="190">
        <v>3</v>
      </c>
      <c r="H291" s="189"/>
      <c r="I291" s="190">
        <v>19</v>
      </c>
      <c r="J291" s="189"/>
      <c r="K291" s="189"/>
      <c r="L291" s="191">
        <v>7603</v>
      </c>
      <c r="M291" s="191">
        <v>1425</v>
      </c>
      <c r="N291" s="189"/>
      <c r="O291" s="191">
        <v>9028</v>
      </c>
    </row>
    <row r="292" spans="1:15" ht="11.25" customHeight="1" x14ac:dyDescent="0.25">
      <c r="A292" s="266"/>
      <c r="B292" s="187" t="s">
        <v>203</v>
      </c>
      <c r="C292" s="188" t="s">
        <v>205</v>
      </c>
      <c r="D292" s="189"/>
      <c r="E292" s="189"/>
      <c r="F292" s="190">
        <v>13</v>
      </c>
      <c r="G292" s="190">
        <v>4</v>
      </c>
      <c r="H292" s="189"/>
      <c r="I292" s="190">
        <v>17</v>
      </c>
      <c r="J292" s="189"/>
      <c r="K292" s="189"/>
      <c r="L292" s="191">
        <v>5992</v>
      </c>
      <c r="M292" s="191">
        <v>1844</v>
      </c>
      <c r="N292" s="189"/>
      <c r="O292" s="191">
        <v>7836</v>
      </c>
    </row>
    <row r="293" spans="1:15" ht="11.25" customHeight="1" x14ac:dyDescent="0.25">
      <c r="A293" s="266"/>
      <c r="B293" s="187" t="s">
        <v>206</v>
      </c>
      <c r="C293" s="188" t="s">
        <v>204</v>
      </c>
      <c r="D293" s="190">
        <v>9</v>
      </c>
      <c r="E293" s="190">
        <v>1</v>
      </c>
      <c r="F293" s="190">
        <v>204</v>
      </c>
      <c r="G293" s="190">
        <v>82</v>
      </c>
      <c r="H293" s="190">
        <v>3</v>
      </c>
      <c r="I293" s="190">
        <v>299</v>
      </c>
      <c r="J293" s="191">
        <v>4254</v>
      </c>
      <c r="K293" s="190">
        <v>473</v>
      </c>
      <c r="L293" s="191">
        <v>96425</v>
      </c>
      <c r="M293" s="191">
        <v>38759</v>
      </c>
      <c r="N293" s="191">
        <v>1418</v>
      </c>
      <c r="O293" s="191">
        <v>141329</v>
      </c>
    </row>
    <row r="294" spans="1:15" ht="11.25" customHeight="1" x14ac:dyDescent="0.25">
      <c r="A294" s="266"/>
      <c r="B294" s="187" t="s">
        <v>206</v>
      </c>
      <c r="C294" s="188" t="s">
        <v>205</v>
      </c>
      <c r="D294" s="190">
        <v>9</v>
      </c>
      <c r="E294" s="190">
        <v>6</v>
      </c>
      <c r="F294" s="190">
        <v>194</v>
      </c>
      <c r="G294" s="190">
        <v>64</v>
      </c>
      <c r="H294" s="190">
        <v>2</v>
      </c>
      <c r="I294" s="190">
        <v>275</v>
      </c>
      <c r="J294" s="191">
        <v>4148</v>
      </c>
      <c r="K294" s="191">
        <v>2765</v>
      </c>
      <c r="L294" s="191">
        <v>89403</v>
      </c>
      <c r="M294" s="191">
        <v>29494</v>
      </c>
      <c r="N294" s="190">
        <v>922</v>
      </c>
      <c r="O294" s="191">
        <v>126732</v>
      </c>
    </row>
    <row r="295" spans="1:15" ht="11.25" customHeight="1" x14ac:dyDescent="0.25">
      <c r="A295" s="266"/>
      <c r="B295" s="187" t="s">
        <v>207</v>
      </c>
      <c r="C295" s="188" t="s">
        <v>204</v>
      </c>
      <c r="D295" s="190">
        <v>29</v>
      </c>
      <c r="E295" s="190">
        <v>2</v>
      </c>
      <c r="F295" s="190">
        <v>793</v>
      </c>
      <c r="G295" s="190">
        <v>274</v>
      </c>
      <c r="H295" s="190">
        <v>4</v>
      </c>
      <c r="I295" s="191">
        <v>1102</v>
      </c>
      <c r="J295" s="191">
        <v>8998</v>
      </c>
      <c r="K295" s="190">
        <v>621</v>
      </c>
      <c r="L295" s="191">
        <v>246046</v>
      </c>
      <c r="M295" s="191">
        <v>85014</v>
      </c>
      <c r="N295" s="191">
        <v>1241</v>
      </c>
      <c r="O295" s="191">
        <v>341920</v>
      </c>
    </row>
    <row r="296" spans="1:15" ht="11.25" customHeight="1" x14ac:dyDescent="0.25">
      <c r="A296" s="266"/>
      <c r="B296" s="187" t="s">
        <v>207</v>
      </c>
      <c r="C296" s="188" t="s">
        <v>205</v>
      </c>
      <c r="D296" s="190">
        <v>12</v>
      </c>
      <c r="E296" s="190">
        <v>3</v>
      </c>
      <c r="F296" s="190">
        <v>731</v>
      </c>
      <c r="G296" s="190">
        <v>283</v>
      </c>
      <c r="H296" s="190">
        <v>12</v>
      </c>
      <c r="I296" s="191">
        <v>1041</v>
      </c>
      <c r="J296" s="191">
        <v>3924</v>
      </c>
      <c r="K296" s="190">
        <v>981</v>
      </c>
      <c r="L296" s="191">
        <v>239008</v>
      </c>
      <c r="M296" s="191">
        <v>92530</v>
      </c>
      <c r="N296" s="191">
        <v>3924</v>
      </c>
      <c r="O296" s="191">
        <v>340367</v>
      </c>
    </row>
    <row r="297" spans="1:15" ht="11.25" customHeight="1" x14ac:dyDescent="0.25">
      <c r="A297" s="266"/>
      <c r="B297" s="187" t="s">
        <v>208</v>
      </c>
      <c r="C297" s="188" t="s">
        <v>204</v>
      </c>
      <c r="D297" s="190">
        <v>3</v>
      </c>
      <c r="E297" s="190">
        <v>2</v>
      </c>
      <c r="F297" s="190">
        <v>150</v>
      </c>
      <c r="G297" s="190">
        <v>50</v>
      </c>
      <c r="H297" s="189"/>
      <c r="I297" s="190">
        <v>205</v>
      </c>
      <c r="J297" s="190">
        <v>320</v>
      </c>
      <c r="K297" s="190">
        <v>213</v>
      </c>
      <c r="L297" s="191">
        <v>15992</v>
      </c>
      <c r="M297" s="191">
        <v>5331</v>
      </c>
      <c r="N297" s="189"/>
      <c r="O297" s="191">
        <v>21856</v>
      </c>
    </row>
    <row r="298" spans="1:15" ht="11.25" customHeight="1" x14ac:dyDescent="0.25">
      <c r="A298" s="266"/>
      <c r="B298" s="187" t="s">
        <v>208</v>
      </c>
      <c r="C298" s="188" t="s">
        <v>205</v>
      </c>
      <c r="D298" s="190">
        <v>1</v>
      </c>
      <c r="E298" s="189"/>
      <c r="F298" s="190">
        <v>79</v>
      </c>
      <c r="G298" s="190">
        <v>34</v>
      </c>
      <c r="H298" s="190">
        <v>1</v>
      </c>
      <c r="I298" s="190">
        <v>115</v>
      </c>
      <c r="J298" s="190">
        <v>194</v>
      </c>
      <c r="K298" s="189"/>
      <c r="L298" s="191">
        <v>15336</v>
      </c>
      <c r="M298" s="191">
        <v>6600</v>
      </c>
      <c r="N298" s="190">
        <v>194</v>
      </c>
      <c r="O298" s="191">
        <v>22324</v>
      </c>
    </row>
    <row r="299" spans="1:15" ht="11.25" customHeight="1" x14ac:dyDescent="0.25">
      <c r="A299" s="266"/>
      <c r="B299" s="187" t="s">
        <v>209</v>
      </c>
      <c r="C299" s="188" t="s">
        <v>204</v>
      </c>
      <c r="D299" s="190">
        <v>132</v>
      </c>
      <c r="E299" s="190">
        <v>111</v>
      </c>
      <c r="F299" s="191">
        <v>2569</v>
      </c>
      <c r="G299" s="191">
        <v>1259</v>
      </c>
      <c r="H299" s="190">
        <v>35</v>
      </c>
      <c r="I299" s="191">
        <v>4106</v>
      </c>
      <c r="J299" s="191">
        <v>12889</v>
      </c>
      <c r="K299" s="191">
        <v>10838</v>
      </c>
      <c r="L299" s="191">
        <v>250842</v>
      </c>
      <c r="M299" s="191">
        <v>122931</v>
      </c>
      <c r="N299" s="191">
        <v>3417</v>
      </c>
      <c r="O299" s="191">
        <v>400917</v>
      </c>
    </row>
    <row r="300" spans="1:15" ht="11.25" customHeight="1" x14ac:dyDescent="0.25">
      <c r="A300" s="266"/>
      <c r="B300" s="187" t="s">
        <v>210</v>
      </c>
      <c r="C300" s="188" t="s">
        <v>205</v>
      </c>
      <c r="D300" s="190">
        <v>120</v>
      </c>
      <c r="E300" s="190">
        <v>43</v>
      </c>
      <c r="F300" s="191">
        <v>2004</v>
      </c>
      <c r="G300" s="190">
        <v>902</v>
      </c>
      <c r="H300" s="190">
        <v>26</v>
      </c>
      <c r="I300" s="191">
        <v>3095</v>
      </c>
      <c r="J300" s="191">
        <v>23390</v>
      </c>
      <c r="K300" s="191">
        <v>8381</v>
      </c>
      <c r="L300" s="191">
        <v>390605</v>
      </c>
      <c r="M300" s="191">
        <v>175811</v>
      </c>
      <c r="N300" s="191">
        <v>5068</v>
      </c>
      <c r="O300" s="191">
        <v>603255</v>
      </c>
    </row>
    <row r="301" spans="1:15" ht="11.25" customHeight="1" x14ac:dyDescent="0.25">
      <c r="A301" s="266"/>
      <c r="B301" s="187" t="s">
        <v>211</v>
      </c>
      <c r="C301" s="188" t="s">
        <v>204</v>
      </c>
      <c r="D301" s="190">
        <v>3</v>
      </c>
      <c r="E301" s="190">
        <v>10</v>
      </c>
      <c r="F301" s="190">
        <v>821</v>
      </c>
      <c r="G301" s="190">
        <v>387</v>
      </c>
      <c r="H301" s="190">
        <v>4</v>
      </c>
      <c r="I301" s="191">
        <v>1225</v>
      </c>
      <c r="J301" s="190">
        <v>524</v>
      </c>
      <c r="K301" s="191">
        <v>1746</v>
      </c>
      <c r="L301" s="191">
        <v>143331</v>
      </c>
      <c r="M301" s="191">
        <v>67563</v>
      </c>
      <c r="N301" s="190">
        <v>698</v>
      </c>
      <c r="O301" s="191">
        <v>213862</v>
      </c>
    </row>
    <row r="302" spans="1:15" ht="11.25" customHeight="1" x14ac:dyDescent="0.25">
      <c r="A302" s="266"/>
      <c r="B302" s="187" t="s">
        <v>212</v>
      </c>
      <c r="C302" s="188" t="s">
        <v>205</v>
      </c>
      <c r="D302" s="190">
        <v>12</v>
      </c>
      <c r="E302" s="190">
        <v>15</v>
      </c>
      <c r="F302" s="191">
        <v>1767</v>
      </c>
      <c r="G302" s="190">
        <v>864</v>
      </c>
      <c r="H302" s="190">
        <v>12</v>
      </c>
      <c r="I302" s="191">
        <v>2670</v>
      </c>
      <c r="J302" s="191">
        <v>2594</v>
      </c>
      <c r="K302" s="191">
        <v>3243</v>
      </c>
      <c r="L302" s="191">
        <v>382008</v>
      </c>
      <c r="M302" s="191">
        <v>186788</v>
      </c>
      <c r="N302" s="191">
        <v>2594</v>
      </c>
      <c r="O302" s="191">
        <v>577227</v>
      </c>
    </row>
    <row r="303" spans="1:15" ht="11.25" customHeight="1" x14ac:dyDescent="0.25">
      <c r="A303" s="267"/>
      <c r="B303" s="268" t="s">
        <v>13</v>
      </c>
      <c r="C303" s="268"/>
      <c r="D303" s="190">
        <v>330</v>
      </c>
      <c r="E303" s="190">
        <v>193</v>
      </c>
      <c r="F303" s="191">
        <v>9341</v>
      </c>
      <c r="G303" s="191">
        <v>4206</v>
      </c>
      <c r="H303" s="190">
        <v>99</v>
      </c>
      <c r="I303" s="195">
        <v>14169</v>
      </c>
      <c r="J303" s="191">
        <v>61235</v>
      </c>
      <c r="K303" s="191">
        <v>29261</v>
      </c>
      <c r="L303" s="191">
        <v>1882591</v>
      </c>
      <c r="M303" s="191">
        <v>814090</v>
      </c>
      <c r="N303" s="191">
        <v>19476</v>
      </c>
      <c r="O303" s="197">
        <v>2806653</v>
      </c>
    </row>
    <row r="304" spans="1:15" ht="11.25" customHeight="1" x14ac:dyDescent="0.25">
      <c r="A304" s="265" t="s">
        <v>96</v>
      </c>
      <c r="B304" s="187" t="s">
        <v>203</v>
      </c>
      <c r="C304" s="188" t="s">
        <v>204</v>
      </c>
      <c r="D304" s="189"/>
      <c r="E304" s="190">
        <v>2</v>
      </c>
      <c r="F304" s="190">
        <v>2</v>
      </c>
      <c r="G304" s="189"/>
      <c r="H304" s="190">
        <v>51</v>
      </c>
      <c r="I304" s="190">
        <v>55</v>
      </c>
      <c r="J304" s="189"/>
      <c r="K304" s="190">
        <v>892</v>
      </c>
      <c r="L304" s="190">
        <v>892</v>
      </c>
      <c r="M304" s="189"/>
      <c r="N304" s="191">
        <v>22748</v>
      </c>
      <c r="O304" s="191">
        <v>24532</v>
      </c>
    </row>
    <row r="305" spans="1:15" ht="11.25" customHeight="1" x14ac:dyDescent="0.25">
      <c r="A305" s="266"/>
      <c r="B305" s="187" t="s">
        <v>203</v>
      </c>
      <c r="C305" s="188" t="s">
        <v>205</v>
      </c>
      <c r="D305" s="190">
        <v>2</v>
      </c>
      <c r="E305" s="189"/>
      <c r="F305" s="190">
        <v>1</v>
      </c>
      <c r="G305" s="190">
        <v>1</v>
      </c>
      <c r="H305" s="190">
        <v>47</v>
      </c>
      <c r="I305" s="190">
        <v>51</v>
      </c>
      <c r="J305" s="190">
        <v>865</v>
      </c>
      <c r="K305" s="189"/>
      <c r="L305" s="190">
        <v>433</v>
      </c>
      <c r="M305" s="190">
        <v>433</v>
      </c>
      <c r="N305" s="191">
        <v>20334</v>
      </c>
      <c r="O305" s="191">
        <v>22065</v>
      </c>
    </row>
    <row r="306" spans="1:15" ht="11.25" customHeight="1" x14ac:dyDescent="0.25">
      <c r="A306" s="266"/>
      <c r="B306" s="187" t="s">
        <v>206</v>
      </c>
      <c r="C306" s="188" t="s">
        <v>204</v>
      </c>
      <c r="D306" s="190">
        <v>4</v>
      </c>
      <c r="E306" s="190">
        <v>8</v>
      </c>
      <c r="F306" s="190">
        <v>89</v>
      </c>
      <c r="G306" s="190">
        <v>1</v>
      </c>
      <c r="H306" s="190">
        <v>321</v>
      </c>
      <c r="I306" s="190">
        <v>423</v>
      </c>
      <c r="J306" s="191">
        <v>1775</v>
      </c>
      <c r="K306" s="191">
        <v>3550</v>
      </c>
      <c r="L306" s="191">
        <v>39489</v>
      </c>
      <c r="M306" s="190">
        <v>444</v>
      </c>
      <c r="N306" s="191">
        <v>142427</v>
      </c>
      <c r="O306" s="191">
        <v>187685</v>
      </c>
    </row>
    <row r="307" spans="1:15" ht="11.25" customHeight="1" x14ac:dyDescent="0.25">
      <c r="A307" s="266"/>
      <c r="B307" s="187" t="s">
        <v>206</v>
      </c>
      <c r="C307" s="188" t="s">
        <v>205</v>
      </c>
      <c r="D307" s="189"/>
      <c r="E307" s="190">
        <v>5</v>
      </c>
      <c r="F307" s="190">
        <v>107</v>
      </c>
      <c r="G307" s="190">
        <v>2</v>
      </c>
      <c r="H307" s="190">
        <v>300</v>
      </c>
      <c r="I307" s="190">
        <v>414</v>
      </c>
      <c r="J307" s="189"/>
      <c r="K307" s="191">
        <v>2163</v>
      </c>
      <c r="L307" s="191">
        <v>46287</v>
      </c>
      <c r="M307" s="190">
        <v>865</v>
      </c>
      <c r="N307" s="191">
        <v>129777</v>
      </c>
      <c r="O307" s="191">
        <v>179092</v>
      </c>
    </row>
    <row r="308" spans="1:15" ht="11.25" customHeight="1" x14ac:dyDescent="0.25">
      <c r="A308" s="266"/>
      <c r="B308" s="187" t="s">
        <v>207</v>
      </c>
      <c r="C308" s="188" t="s">
        <v>204</v>
      </c>
      <c r="D308" s="190">
        <v>1</v>
      </c>
      <c r="E308" s="190">
        <v>7</v>
      </c>
      <c r="F308" s="190">
        <v>268</v>
      </c>
      <c r="G308" s="190">
        <v>4</v>
      </c>
      <c r="H308" s="191">
        <v>1068</v>
      </c>
      <c r="I308" s="191">
        <v>1348</v>
      </c>
      <c r="J308" s="190">
        <v>291</v>
      </c>
      <c r="K308" s="191">
        <v>2039</v>
      </c>
      <c r="L308" s="191">
        <v>78056</v>
      </c>
      <c r="M308" s="191">
        <v>1165</v>
      </c>
      <c r="N308" s="191">
        <v>311058</v>
      </c>
      <c r="O308" s="191">
        <v>392609</v>
      </c>
    </row>
    <row r="309" spans="1:15" ht="11.25" customHeight="1" x14ac:dyDescent="0.25">
      <c r="A309" s="266"/>
      <c r="B309" s="187" t="s">
        <v>207</v>
      </c>
      <c r="C309" s="188" t="s">
        <v>205</v>
      </c>
      <c r="D309" s="190">
        <v>3</v>
      </c>
      <c r="E309" s="190">
        <v>5</v>
      </c>
      <c r="F309" s="190">
        <v>255</v>
      </c>
      <c r="G309" s="190">
        <v>3</v>
      </c>
      <c r="H309" s="190">
        <v>946</v>
      </c>
      <c r="I309" s="191">
        <v>1212</v>
      </c>
      <c r="J309" s="190">
        <v>921</v>
      </c>
      <c r="K309" s="191">
        <v>1535</v>
      </c>
      <c r="L309" s="191">
        <v>78264</v>
      </c>
      <c r="M309" s="190">
        <v>921</v>
      </c>
      <c r="N309" s="191">
        <v>290344</v>
      </c>
      <c r="O309" s="191">
        <v>371985</v>
      </c>
    </row>
    <row r="310" spans="1:15" ht="11.25" customHeight="1" x14ac:dyDescent="0.25">
      <c r="A310" s="266"/>
      <c r="B310" s="187" t="s">
        <v>208</v>
      </c>
      <c r="C310" s="188" t="s">
        <v>204</v>
      </c>
      <c r="D310" s="190">
        <v>1</v>
      </c>
      <c r="E310" s="189"/>
      <c r="F310" s="190">
        <v>57</v>
      </c>
      <c r="G310" s="189"/>
      <c r="H310" s="190">
        <v>231</v>
      </c>
      <c r="I310" s="190">
        <v>289</v>
      </c>
      <c r="J310" s="190">
        <v>100</v>
      </c>
      <c r="K310" s="189"/>
      <c r="L310" s="191">
        <v>5704</v>
      </c>
      <c r="M310" s="189"/>
      <c r="N310" s="191">
        <v>23118</v>
      </c>
      <c r="O310" s="191">
        <v>28922</v>
      </c>
    </row>
    <row r="311" spans="1:15" ht="11.25" customHeight="1" x14ac:dyDescent="0.25">
      <c r="A311" s="266"/>
      <c r="B311" s="187" t="s">
        <v>208</v>
      </c>
      <c r="C311" s="188" t="s">
        <v>205</v>
      </c>
      <c r="D311" s="190">
        <v>1</v>
      </c>
      <c r="E311" s="190">
        <v>1</v>
      </c>
      <c r="F311" s="190">
        <v>45</v>
      </c>
      <c r="G311" s="189"/>
      <c r="H311" s="190">
        <v>177</v>
      </c>
      <c r="I311" s="190">
        <v>224</v>
      </c>
      <c r="J311" s="190">
        <v>182</v>
      </c>
      <c r="K311" s="190">
        <v>182</v>
      </c>
      <c r="L311" s="191">
        <v>8200</v>
      </c>
      <c r="M311" s="189"/>
      <c r="N311" s="191">
        <v>32255</v>
      </c>
      <c r="O311" s="191">
        <v>40819</v>
      </c>
    </row>
    <row r="312" spans="1:15" ht="11.25" customHeight="1" x14ac:dyDescent="0.25">
      <c r="A312" s="266"/>
      <c r="B312" s="187" t="s">
        <v>209</v>
      </c>
      <c r="C312" s="188" t="s">
        <v>204</v>
      </c>
      <c r="D312" s="190">
        <v>36</v>
      </c>
      <c r="E312" s="190">
        <v>70</v>
      </c>
      <c r="F312" s="191">
        <v>1296</v>
      </c>
      <c r="G312" s="190">
        <v>10</v>
      </c>
      <c r="H312" s="191">
        <v>3991</v>
      </c>
      <c r="I312" s="191">
        <v>5403</v>
      </c>
      <c r="J312" s="191">
        <v>3300</v>
      </c>
      <c r="K312" s="191">
        <v>6416</v>
      </c>
      <c r="L312" s="191">
        <v>118787</v>
      </c>
      <c r="M312" s="190">
        <v>917</v>
      </c>
      <c r="N312" s="191">
        <v>365801</v>
      </c>
      <c r="O312" s="191">
        <v>495221</v>
      </c>
    </row>
    <row r="313" spans="1:15" ht="11.25" customHeight="1" x14ac:dyDescent="0.25">
      <c r="A313" s="266"/>
      <c r="B313" s="187" t="s">
        <v>210</v>
      </c>
      <c r="C313" s="188" t="s">
        <v>205</v>
      </c>
      <c r="D313" s="190">
        <v>19</v>
      </c>
      <c r="E313" s="190">
        <v>36</v>
      </c>
      <c r="F313" s="191">
        <v>1024</v>
      </c>
      <c r="G313" s="190">
        <v>6</v>
      </c>
      <c r="H313" s="191">
        <v>2873</v>
      </c>
      <c r="I313" s="191">
        <v>3958</v>
      </c>
      <c r="J313" s="191">
        <v>3476</v>
      </c>
      <c r="K313" s="191">
        <v>6587</v>
      </c>
      <c r="L313" s="191">
        <v>187356</v>
      </c>
      <c r="M313" s="191">
        <v>1098</v>
      </c>
      <c r="N313" s="191">
        <v>525657</v>
      </c>
      <c r="O313" s="191">
        <v>724174</v>
      </c>
    </row>
    <row r="314" spans="1:15" ht="11.25" customHeight="1" x14ac:dyDescent="0.25">
      <c r="A314" s="266"/>
      <c r="B314" s="187" t="s">
        <v>211</v>
      </c>
      <c r="C314" s="188" t="s">
        <v>204</v>
      </c>
      <c r="D314" s="190">
        <v>1</v>
      </c>
      <c r="E314" s="190">
        <v>2</v>
      </c>
      <c r="F314" s="190">
        <v>463</v>
      </c>
      <c r="G314" s="190">
        <v>1</v>
      </c>
      <c r="H314" s="191">
        <v>1393</v>
      </c>
      <c r="I314" s="191">
        <v>1860</v>
      </c>
      <c r="J314" s="190">
        <v>164</v>
      </c>
      <c r="K314" s="190">
        <v>328</v>
      </c>
      <c r="L314" s="191">
        <v>75876</v>
      </c>
      <c r="M314" s="190">
        <v>164</v>
      </c>
      <c r="N314" s="191">
        <v>228285</v>
      </c>
      <c r="O314" s="191">
        <v>304817</v>
      </c>
    </row>
    <row r="315" spans="1:15" ht="11.25" customHeight="1" x14ac:dyDescent="0.25">
      <c r="A315" s="266"/>
      <c r="B315" s="187" t="s">
        <v>212</v>
      </c>
      <c r="C315" s="188" t="s">
        <v>205</v>
      </c>
      <c r="D315" s="190">
        <v>6</v>
      </c>
      <c r="E315" s="190">
        <v>15</v>
      </c>
      <c r="F315" s="190">
        <v>896</v>
      </c>
      <c r="G315" s="190">
        <v>4</v>
      </c>
      <c r="H315" s="191">
        <v>3035</v>
      </c>
      <c r="I315" s="191">
        <v>3956</v>
      </c>
      <c r="J315" s="191">
        <v>1218</v>
      </c>
      <c r="K315" s="191">
        <v>3044</v>
      </c>
      <c r="L315" s="191">
        <v>181832</v>
      </c>
      <c r="M315" s="190">
        <v>812</v>
      </c>
      <c r="N315" s="191">
        <v>615916</v>
      </c>
      <c r="O315" s="191">
        <v>802822</v>
      </c>
    </row>
    <row r="316" spans="1:15" ht="11.25" customHeight="1" x14ac:dyDescent="0.25">
      <c r="A316" s="267"/>
      <c r="B316" s="268" t="s">
        <v>13</v>
      </c>
      <c r="C316" s="268"/>
      <c r="D316" s="190">
        <v>74</v>
      </c>
      <c r="E316" s="190">
        <v>151</v>
      </c>
      <c r="F316" s="191">
        <v>4503</v>
      </c>
      <c r="G316" s="190">
        <v>32</v>
      </c>
      <c r="H316" s="191">
        <v>14433</v>
      </c>
      <c r="I316" s="195">
        <v>19193</v>
      </c>
      <c r="J316" s="191">
        <v>12292</v>
      </c>
      <c r="K316" s="191">
        <v>26736</v>
      </c>
      <c r="L316" s="191">
        <v>821176</v>
      </c>
      <c r="M316" s="191">
        <v>6819</v>
      </c>
      <c r="N316" s="191">
        <v>2707720</v>
      </c>
      <c r="O316" s="197">
        <v>3574743</v>
      </c>
    </row>
    <row r="317" spans="1:15" ht="11.25" customHeight="1" x14ac:dyDescent="0.25">
      <c r="A317" s="265" t="s">
        <v>97</v>
      </c>
      <c r="B317" s="187" t="s">
        <v>203</v>
      </c>
      <c r="C317" s="188" t="s">
        <v>204</v>
      </c>
      <c r="D317" s="190">
        <v>57</v>
      </c>
      <c r="E317" s="190">
        <v>1</v>
      </c>
      <c r="F317" s="189"/>
      <c r="G317" s="190">
        <v>1</v>
      </c>
      <c r="H317" s="189"/>
      <c r="I317" s="190">
        <v>59</v>
      </c>
      <c r="J317" s="191">
        <v>26440</v>
      </c>
      <c r="K317" s="190">
        <v>464</v>
      </c>
      <c r="L317" s="189"/>
      <c r="M317" s="190">
        <v>464</v>
      </c>
      <c r="N317" s="189"/>
      <c r="O317" s="191">
        <v>27368</v>
      </c>
    </row>
    <row r="318" spans="1:15" ht="11.25" customHeight="1" x14ac:dyDescent="0.25">
      <c r="A318" s="266"/>
      <c r="B318" s="187" t="s">
        <v>203</v>
      </c>
      <c r="C318" s="188" t="s">
        <v>205</v>
      </c>
      <c r="D318" s="190">
        <v>59</v>
      </c>
      <c r="E318" s="189"/>
      <c r="F318" s="189"/>
      <c r="G318" s="190">
        <v>1</v>
      </c>
      <c r="H318" s="189"/>
      <c r="I318" s="190">
        <v>60</v>
      </c>
      <c r="J318" s="191">
        <v>26546</v>
      </c>
      <c r="K318" s="189"/>
      <c r="L318" s="189"/>
      <c r="M318" s="190">
        <v>450</v>
      </c>
      <c r="N318" s="189"/>
      <c r="O318" s="191">
        <v>26996</v>
      </c>
    </row>
    <row r="319" spans="1:15" ht="11.25" customHeight="1" x14ac:dyDescent="0.25">
      <c r="A319" s="266"/>
      <c r="B319" s="187" t="s">
        <v>206</v>
      </c>
      <c r="C319" s="188" t="s">
        <v>204</v>
      </c>
      <c r="D319" s="190">
        <v>364</v>
      </c>
      <c r="E319" s="190">
        <v>8</v>
      </c>
      <c r="F319" s="190">
        <v>7</v>
      </c>
      <c r="G319" s="190">
        <v>15</v>
      </c>
      <c r="H319" s="190">
        <v>3</v>
      </c>
      <c r="I319" s="190">
        <v>397</v>
      </c>
      <c r="J319" s="191">
        <v>167960</v>
      </c>
      <c r="K319" s="191">
        <v>3691</v>
      </c>
      <c r="L319" s="191">
        <v>3230</v>
      </c>
      <c r="M319" s="191">
        <v>6921</v>
      </c>
      <c r="N319" s="191">
        <v>1384</v>
      </c>
      <c r="O319" s="191">
        <v>183186</v>
      </c>
    </row>
    <row r="320" spans="1:15" ht="11.25" customHeight="1" x14ac:dyDescent="0.25">
      <c r="A320" s="266"/>
      <c r="B320" s="187" t="s">
        <v>206</v>
      </c>
      <c r="C320" s="188" t="s">
        <v>205</v>
      </c>
      <c r="D320" s="190">
        <v>340</v>
      </c>
      <c r="E320" s="190">
        <v>3</v>
      </c>
      <c r="F320" s="190">
        <v>4</v>
      </c>
      <c r="G320" s="190">
        <v>5</v>
      </c>
      <c r="H320" s="190">
        <v>1</v>
      </c>
      <c r="I320" s="190">
        <v>353</v>
      </c>
      <c r="J320" s="191">
        <v>152958</v>
      </c>
      <c r="K320" s="191">
        <v>1350</v>
      </c>
      <c r="L320" s="191">
        <v>1800</v>
      </c>
      <c r="M320" s="191">
        <v>2249</v>
      </c>
      <c r="N320" s="190">
        <v>450</v>
      </c>
      <c r="O320" s="191">
        <v>158807</v>
      </c>
    </row>
    <row r="321" spans="1:15" ht="11.25" customHeight="1" x14ac:dyDescent="0.25">
      <c r="A321" s="266"/>
      <c r="B321" s="187" t="s">
        <v>207</v>
      </c>
      <c r="C321" s="188" t="s">
        <v>204</v>
      </c>
      <c r="D321" s="191">
        <v>1241</v>
      </c>
      <c r="E321" s="190">
        <v>16</v>
      </c>
      <c r="F321" s="190">
        <v>24</v>
      </c>
      <c r="G321" s="190">
        <v>24</v>
      </c>
      <c r="H321" s="190">
        <v>4</v>
      </c>
      <c r="I321" s="191">
        <v>1309</v>
      </c>
      <c r="J321" s="191">
        <v>375888</v>
      </c>
      <c r="K321" s="191">
        <v>4846</v>
      </c>
      <c r="L321" s="191">
        <v>7269</v>
      </c>
      <c r="M321" s="191">
        <v>7269</v>
      </c>
      <c r="N321" s="191">
        <v>1212</v>
      </c>
      <c r="O321" s="191">
        <v>396484</v>
      </c>
    </row>
    <row r="322" spans="1:15" ht="11.25" customHeight="1" x14ac:dyDescent="0.25">
      <c r="A322" s="266"/>
      <c r="B322" s="187" t="s">
        <v>207</v>
      </c>
      <c r="C322" s="188" t="s">
        <v>205</v>
      </c>
      <c r="D322" s="191">
        <v>1119</v>
      </c>
      <c r="E322" s="190">
        <v>12</v>
      </c>
      <c r="F322" s="190">
        <v>22</v>
      </c>
      <c r="G322" s="190">
        <v>15</v>
      </c>
      <c r="H322" s="190">
        <v>8</v>
      </c>
      <c r="I322" s="191">
        <v>1176</v>
      </c>
      <c r="J322" s="191">
        <v>357165</v>
      </c>
      <c r="K322" s="191">
        <v>3830</v>
      </c>
      <c r="L322" s="191">
        <v>7022</v>
      </c>
      <c r="M322" s="191">
        <v>4788</v>
      </c>
      <c r="N322" s="191">
        <v>2553</v>
      </c>
      <c r="O322" s="191">
        <v>375358</v>
      </c>
    </row>
    <row r="323" spans="1:15" ht="11.25" customHeight="1" x14ac:dyDescent="0.25">
      <c r="A323" s="266"/>
      <c r="B323" s="187" t="s">
        <v>208</v>
      </c>
      <c r="C323" s="188" t="s">
        <v>204</v>
      </c>
      <c r="D323" s="190">
        <v>168</v>
      </c>
      <c r="E323" s="190">
        <v>2</v>
      </c>
      <c r="F323" s="190">
        <v>6</v>
      </c>
      <c r="G323" s="190">
        <v>2</v>
      </c>
      <c r="H323" s="190">
        <v>1</v>
      </c>
      <c r="I323" s="190">
        <v>179</v>
      </c>
      <c r="J323" s="191">
        <v>17485</v>
      </c>
      <c r="K323" s="190">
        <v>208</v>
      </c>
      <c r="L323" s="190">
        <v>624</v>
      </c>
      <c r="M323" s="190">
        <v>208</v>
      </c>
      <c r="N323" s="190">
        <v>104</v>
      </c>
      <c r="O323" s="191">
        <v>18629</v>
      </c>
    </row>
    <row r="324" spans="1:15" ht="11.25" customHeight="1" x14ac:dyDescent="0.25">
      <c r="A324" s="266"/>
      <c r="B324" s="187" t="s">
        <v>208</v>
      </c>
      <c r="C324" s="188" t="s">
        <v>205</v>
      </c>
      <c r="D324" s="190">
        <v>102</v>
      </c>
      <c r="E324" s="190">
        <v>2</v>
      </c>
      <c r="F324" s="190">
        <v>4</v>
      </c>
      <c r="G324" s="190">
        <v>4</v>
      </c>
      <c r="H324" s="190">
        <v>1</v>
      </c>
      <c r="I324" s="190">
        <v>113</v>
      </c>
      <c r="J324" s="191">
        <v>19330</v>
      </c>
      <c r="K324" s="190">
        <v>379</v>
      </c>
      <c r="L324" s="190">
        <v>758</v>
      </c>
      <c r="M324" s="190">
        <v>758</v>
      </c>
      <c r="N324" s="190">
        <v>190</v>
      </c>
      <c r="O324" s="191">
        <v>21415</v>
      </c>
    </row>
    <row r="325" spans="1:15" ht="11.25" customHeight="1" x14ac:dyDescent="0.25">
      <c r="A325" s="266"/>
      <c r="B325" s="187" t="s">
        <v>209</v>
      </c>
      <c r="C325" s="188" t="s">
        <v>204</v>
      </c>
      <c r="D325" s="191">
        <v>4170</v>
      </c>
      <c r="E325" s="190">
        <v>135</v>
      </c>
      <c r="F325" s="190">
        <v>159</v>
      </c>
      <c r="G325" s="190">
        <v>69</v>
      </c>
      <c r="H325" s="190">
        <v>22</v>
      </c>
      <c r="I325" s="191">
        <v>4555</v>
      </c>
      <c r="J325" s="191">
        <v>397481</v>
      </c>
      <c r="K325" s="191">
        <v>12868</v>
      </c>
      <c r="L325" s="191">
        <v>15156</v>
      </c>
      <c r="M325" s="191">
        <v>6577</v>
      </c>
      <c r="N325" s="191">
        <v>2097</v>
      </c>
      <c r="O325" s="191">
        <v>434179</v>
      </c>
    </row>
    <row r="326" spans="1:15" ht="11.25" customHeight="1" x14ac:dyDescent="0.25">
      <c r="A326" s="266"/>
      <c r="B326" s="187" t="s">
        <v>210</v>
      </c>
      <c r="C326" s="188" t="s">
        <v>205</v>
      </c>
      <c r="D326" s="191">
        <v>3234</v>
      </c>
      <c r="E326" s="190">
        <v>65</v>
      </c>
      <c r="F326" s="190">
        <v>106</v>
      </c>
      <c r="G326" s="190">
        <v>60</v>
      </c>
      <c r="H326" s="190">
        <v>20</v>
      </c>
      <c r="I326" s="191">
        <v>3485</v>
      </c>
      <c r="J326" s="191">
        <v>615353</v>
      </c>
      <c r="K326" s="191">
        <v>12368</v>
      </c>
      <c r="L326" s="191">
        <v>20169</v>
      </c>
      <c r="M326" s="191">
        <v>11417</v>
      </c>
      <c r="N326" s="191">
        <v>3806</v>
      </c>
      <c r="O326" s="191">
        <v>663113</v>
      </c>
    </row>
    <row r="327" spans="1:15" ht="11.25" customHeight="1" x14ac:dyDescent="0.25">
      <c r="A327" s="266"/>
      <c r="B327" s="187" t="s">
        <v>211</v>
      </c>
      <c r="C327" s="188" t="s">
        <v>204</v>
      </c>
      <c r="D327" s="191">
        <v>1273</v>
      </c>
      <c r="E327" s="190">
        <v>11</v>
      </c>
      <c r="F327" s="190">
        <v>15</v>
      </c>
      <c r="G327" s="190">
        <v>3</v>
      </c>
      <c r="H327" s="189"/>
      <c r="I327" s="191">
        <v>1302</v>
      </c>
      <c r="J327" s="191">
        <v>216956</v>
      </c>
      <c r="K327" s="191">
        <v>1875</v>
      </c>
      <c r="L327" s="191">
        <v>2556</v>
      </c>
      <c r="M327" s="190">
        <v>511</v>
      </c>
      <c r="N327" s="189"/>
      <c r="O327" s="191">
        <v>221898</v>
      </c>
    </row>
    <row r="328" spans="1:15" ht="11.25" customHeight="1" x14ac:dyDescent="0.25">
      <c r="A328" s="266"/>
      <c r="B328" s="187" t="s">
        <v>212</v>
      </c>
      <c r="C328" s="188" t="s">
        <v>205</v>
      </c>
      <c r="D328" s="191">
        <v>2825</v>
      </c>
      <c r="E328" s="190">
        <v>21</v>
      </c>
      <c r="F328" s="190">
        <v>24</v>
      </c>
      <c r="G328" s="190">
        <v>7</v>
      </c>
      <c r="H328" s="190">
        <v>2</v>
      </c>
      <c r="I328" s="191">
        <v>2879</v>
      </c>
      <c r="J328" s="191">
        <v>596208</v>
      </c>
      <c r="K328" s="191">
        <v>4432</v>
      </c>
      <c r="L328" s="191">
        <v>5065</v>
      </c>
      <c r="M328" s="191">
        <v>1477</v>
      </c>
      <c r="N328" s="190">
        <v>422</v>
      </c>
      <c r="O328" s="191">
        <v>607604</v>
      </c>
    </row>
    <row r="329" spans="1:15" ht="11.25" customHeight="1" x14ac:dyDescent="0.25">
      <c r="A329" s="267"/>
      <c r="B329" s="268" t="s">
        <v>13</v>
      </c>
      <c r="C329" s="268"/>
      <c r="D329" s="191">
        <v>14952</v>
      </c>
      <c r="E329" s="190">
        <v>276</v>
      </c>
      <c r="F329" s="190">
        <v>371</v>
      </c>
      <c r="G329" s="190">
        <v>206</v>
      </c>
      <c r="H329" s="190">
        <v>62</v>
      </c>
      <c r="I329" s="195">
        <v>15867</v>
      </c>
      <c r="J329" s="191">
        <v>2969770</v>
      </c>
      <c r="K329" s="191">
        <v>46311</v>
      </c>
      <c r="L329" s="191">
        <v>63649</v>
      </c>
      <c r="M329" s="191">
        <v>43089</v>
      </c>
      <c r="N329" s="191">
        <v>12218</v>
      </c>
      <c r="O329" s="197">
        <v>3135037</v>
      </c>
    </row>
    <row r="330" spans="1:15" ht="11.25" customHeight="1" x14ac:dyDescent="0.25">
      <c r="A330" s="265" t="s">
        <v>98</v>
      </c>
      <c r="B330" s="187" t="s">
        <v>203</v>
      </c>
      <c r="C330" s="188" t="s">
        <v>204</v>
      </c>
      <c r="D330" s="190">
        <v>171</v>
      </c>
      <c r="E330" s="190">
        <v>1</v>
      </c>
      <c r="F330" s="190">
        <v>28</v>
      </c>
      <c r="G330" s="189"/>
      <c r="H330" s="189"/>
      <c r="I330" s="190">
        <v>200</v>
      </c>
      <c r="J330" s="191">
        <v>74339</v>
      </c>
      <c r="K330" s="190">
        <v>435</v>
      </c>
      <c r="L330" s="191">
        <v>12172</v>
      </c>
      <c r="M330" s="189"/>
      <c r="N330" s="189"/>
      <c r="O330" s="191">
        <v>86946</v>
      </c>
    </row>
    <row r="331" spans="1:15" ht="11.25" customHeight="1" x14ac:dyDescent="0.25">
      <c r="A331" s="266"/>
      <c r="B331" s="187" t="s">
        <v>203</v>
      </c>
      <c r="C331" s="188" t="s">
        <v>205</v>
      </c>
      <c r="D331" s="190">
        <v>133</v>
      </c>
      <c r="E331" s="190">
        <v>3</v>
      </c>
      <c r="F331" s="190">
        <v>23</v>
      </c>
      <c r="G331" s="190">
        <v>1</v>
      </c>
      <c r="H331" s="189"/>
      <c r="I331" s="190">
        <v>160</v>
      </c>
      <c r="J331" s="191">
        <v>56084</v>
      </c>
      <c r="K331" s="191">
        <v>1265</v>
      </c>
      <c r="L331" s="191">
        <v>9699</v>
      </c>
      <c r="M331" s="190">
        <v>422</v>
      </c>
      <c r="N331" s="189"/>
      <c r="O331" s="191">
        <v>67470</v>
      </c>
    </row>
    <row r="332" spans="1:15" ht="11.25" customHeight="1" x14ac:dyDescent="0.25">
      <c r="A332" s="266"/>
      <c r="B332" s="187" t="s">
        <v>206</v>
      </c>
      <c r="C332" s="188" t="s">
        <v>204</v>
      </c>
      <c r="D332" s="191">
        <v>1080</v>
      </c>
      <c r="E332" s="190">
        <v>26</v>
      </c>
      <c r="F332" s="190">
        <v>82</v>
      </c>
      <c r="G332" s="190">
        <v>6</v>
      </c>
      <c r="H332" s="189"/>
      <c r="I332" s="191">
        <v>1194</v>
      </c>
      <c r="J332" s="191">
        <v>467050</v>
      </c>
      <c r="K332" s="191">
        <v>11244</v>
      </c>
      <c r="L332" s="191">
        <v>35461</v>
      </c>
      <c r="M332" s="191">
        <v>2595</v>
      </c>
      <c r="N332" s="189"/>
      <c r="O332" s="191">
        <v>516350</v>
      </c>
    </row>
    <row r="333" spans="1:15" ht="11.25" customHeight="1" x14ac:dyDescent="0.25">
      <c r="A333" s="266"/>
      <c r="B333" s="187" t="s">
        <v>206</v>
      </c>
      <c r="C333" s="188" t="s">
        <v>205</v>
      </c>
      <c r="D333" s="191">
        <v>1060</v>
      </c>
      <c r="E333" s="190">
        <v>28</v>
      </c>
      <c r="F333" s="190">
        <v>95</v>
      </c>
      <c r="G333" s="190">
        <v>8</v>
      </c>
      <c r="H333" s="190">
        <v>1</v>
      </c>
      <c r="I333" s="191">
        <v>1192</v>
      </c>
      <c r="J333" s="191">
        <v>446926</v>
      </c>
      <c r="K333" s="191">
        <v>11806</v>
      </c>
      <c r="L333" s="191">
        <v>40055</v>
      </c>
      <c r="M333" s="191">
        <v>3373</v>
      </c>
      <c r="N333" s="190">
        <v>422</v>
      </c>
      <c r="O333" s="191">
        <v>502582</v>
      </c>
    </row>
    <row r="334" spans="1:15" ht="11.25" customHeight="1" x14ac:dyDescent="0.25">
      <c r="A334" s="266"/>
      <c r="B334" s="187" t="s">
        <v>207</v>
      </c>
      <c r="C334" s="188" t="s">
        <v>204</v>
      </c>
      <c r="D334" s="191">
        <v>3167</v>
      </c>
      <c r="E334" s="190">
        <v>113</v>
      </c>
      <c r="F334" s="190">
        <v>394</v>
      </c>
      <c r="G334" s="190">
        <v>54</v>
      </c>
      <c r="H334" s="190">
        <v>4</v>
      </c>
      <c r="I334" s="191">
        <v>3732</v>
      </c>
      <c r="J334" s="191">
        <v>899022</v>
      </c>
      <c r="K334" s="191">
        <v>32078</v>
      </c>
      <c r="L334" s="191">
        <v>111845</v>
      </c>
      <c r="M334" s="191">
        <v>15329</v>
      </c>
      <c r="N334" s="191">
        <v>1135</v>
      </c>
      <c r="O334" s="191">
        <v>1059409</v>
      </c>
    </row>
    <row r="335" spans="1:15" ht="11.25" customHeight="1" x14ac:dyDescent="0.25">
      <c r="A335" s="266"/>
      <c r="B335" s="187" t="s">
        <v>207</v>
      </c>
      <c r="C335" s="188" t="s">
        <v>205</v>
      </c>
      <c r="D335" s="191">
        <v>2888</v>
      </c>
      <c r="E335" s="190">
        <v>134</v>
      </c>
      <c r="F335" s="190">
        <v>421</v>
      </c>
      <c r="G335" s="190">
        <v>50</v>
      </c>
      <c r="H335" s="190">
        <v>4</v>
      </c>
      <c r="I335" s="191">
        <v>3497</v>
      </c>
      <c r="J335" s="191">
        <v>863917</v>
      </c>
      <c r="K335" s="191">
        <v>40085</v>
      </c>
      <c r="L335" s="191">
        <v>125938</v>
      </c>
      <c r="M335" s="191">
        <v>14957</v>
      </c>
      <c r="N335" s="191">
        <v>1197</v>
      </c>
      <c r="O335" s="191">
        <v>1046094</v>
      </c>
    </row>
    <row r="336" spans="1:15" ht="11.25" customHeight="1" x14ac:dyDescent="0.25">
      <c r="A336" s="266"/>
      <c r="B336" s="187" t="s">
        <v>208</v>
      </c>
      <c r="C336" s="188" t="s">
        <v>204</v>
      </c>
      <c r="D336" s="190">
        <v>472</v>
      </c>
      <c r="E336" s="190">
        <v>10</v>
      </c>
      <c r="F336" s="190">
        <v>130</v>
      </c>
      <c r="G336" s="190">
        <v>13</v>
      </c>
      <c r="H336" s="190">
        <v>3</v>
      </c>
      <c r="I336" s="190">
        <v>628</v>
      </c>
      <c r="J336" s="191">
        <v>46040</v>
      </c>
      <c r="K336" s="190">
        <v>975</v>
      </c>
      <c r="L336" s="191">
        <v>12681</v>
      </c>
      <c r="M336" s="191">
        <v>1268</v>
      </c>
      <c r="N336" s="190">
        <v>293</v>
      </c>
      <c r="O336" s="191">
        <v>61257</v>
      </c>
    </row>
    <row r="337" spans="1:15" ht="11.25" customHeight="1" x14ac:dyDescent="0.25">
      <c r="A337" s="266"/>
      <c r="B337" s="187" t="s">
        <v>208</v>
      </c>
      <c r="C337" s="188" t="s">
        <v>205</v>
      </c>
      <c r="D337" s="190">
        <v>426</v>
      </c>
      <c r="E337" s="190">
        <v>45</v>
      </c>
      <c r="F337" s="190">
        <v>74</v>
      </c>
      <c r="G337" s="190">
        <v>10</v>
      </c>
      <c r="H337" s="190">
        <v>1</v>
      </c>
      <c r="I337" s="190">
        <v>556</v>
      </c>
      <c r="J337" s="191">
        <v>75663</v>
      </c>
      <c r="K337" s="191">
        <v>7993</v>
      </c>
      <c r="L337" s="191">
        <v>13143</v>
      </c>
      <c r="M337" s="191">
        <v>1776</v>
      </c>
      <c r="N337" s="190">
        <v>178</v>
      </c>
      <c r="O337" s="191">
        <v>98753</v>
      </c>
    </row>
    <row r="338" spans="1:15" ht="11.25" customHeight="1" x14ac:dyDescent="0.25">
      <c r="A338" s="266"/>
      <c r="B338" s="187" t="s">
        <v>209</v>
      </c>
      <c r="C338" s="188" t="s">
        <v>204</v>
      </c>
      <c r="D338" s="191">
        <v>7015</v>
      </c>
      <c r="E338" s="190">
        <v>393</v>
      </c>
      <c r="F338" s="191">
        <v>2053</v>
      </c>
      <c r="G338" s="191">
        <v>2165</v>
      </c>
      <c r="H338" s="190">
        <v>24</v>
      </c>
      <c r="I338" s="191">
        <v>11650</v>
      </c>
      <c r="J338" s="191">
        <v>626676</v>
      </c>
      <c r="K338" s="191">
        <v>35108</v>
      </c>
      <c r="L338" s="191">
        <v>183402</v>
      </c>
      <c r="M338" s="191">
        <v>193408</v>
      </c>
      <c r="N338" s="191">
        <v>2144</v>
      </c>
      <c r="O338" s="191">
        <v>1040738</v>
      </c>
    </row>
    <row r="339" spans="1:15" ht="11.25" customHeight="1" x14ac:dyDescent="0.25">
      <c r="A339" s="266"/>
      <c r="B339" s="187" t="s">
        <v>210</v>
      </c>
      <c r="C339" s="188" t="s">
        <v>205</v>
      </c>
      <c r="D339" s="191">
        <v>7964</v>
      </c>
      <c r="E339" s="190">
        <v>268</v>
      </c>
      <c r="F339" s="191">
        <v>1537</v>
      </c>
      <c r="G339" s="190">
        <v>553</v>
      </c>
      <c r="H339" s="190">
        <v>27</v>
      </c>
      <c r="I339" s="191">
        <v>10349</v>
      </c>
      <c r="J339" s="191">
        <v>1420205</v>
      </c>
      <c r="K339" s="191">
        <v>47792</v>
      </c>
      <c r="L339" s="191">
        <v>274090</v>
      </c>
      <c r="M339" s="191">
        <v>98615</v>
      </c>
      <c r="N339" s="191">
        <v>4815</v>
      </c>
      <c r="O339" s="191">
        <v>1845517</v>
      </c>
    </row>
    <row r="340" spans="1:15" ht="11.25" customHeight="1" x14ac:dyDescent="0.25">
      <c r="A340" s="266"/>
      <c r="B340" s="187" t="s">
        <v>211</v>
      </c>
      <c r="C340" s="188" t="s">
        <v>204</v>
      </c>
      <c r="D340" s="191">
        <v>2489</v>
      </c>
      <c r="E340" s="190">
        <v>54</v>
      </c>
      <c r="F340" s="190">
        <v>721</v>
      </c>
      <c r="G340" s="190">
        <v>214</v>
      </c>
      <c r="H340" s="190">
        <v>2</v>
      </c>
      <c r="I340" s="191">
        <v>3480</v>
      </c>
      <c r="J340" s="191">
        <v>397560</v>
      </c>
      <c r="K340" s="191">
        <v>8625</v>
      </c>
      <c r="L340" s="191">
        <v>115163</v>
      </c>
      <c r="M340" s="191">
        <v>34182</v>
      </c>
      <c r="N340" s="190">
        <v>319</v>
      </c>
      <c r="O340" s="191">
        <v>555849</v>
      </c>
    </row>
    <row r="341" spans="1:15" ht="11.25" customHeight="1" x14ac:dyDescent="0.25">
      <c r="A341" s="266"/>
      <c r="B341" s="187" t="s">
        <v>212</v>
      </c>
      <c r="C341" s="188" t="s">
        <v>205</v>
      </c>
      <c r="D341" s="191">
        <v>6441</v>
      </c>
      <c r="E341" s="190">
        <v>93</v>
      </c>
      <c r="F341" s="191">
        <v>1816</v>
      </c>
      <c r="G341" s="190">
        <v>168</v>
      </c>
      <c r="H341" s="190">
        <v>8</v>
      </c>
      <c r="I341" s="191">
        <v>8526</v>
      </c>
      <c r="J341" s="191">
        <v>1273997</v>
      </c>
      <c r="K341" s="191">
        <v>18395</v>
      </c>
      <c r="L341" s="191">
        <v>359196</v>
      </c>
      <c r="M341" s="191">
        <v>33230</v>
      </c>
      <c r="N341" s="191">
        <v>1582</v>
      </c>
      <c r="O341" s="191">
        <v>1686400</v>
      </c>
    </row>
    <row r="342" spans="1:15" ht="11.25" customHeight="1" x14ac:dyDescent="0.25">
      <c r="A342" s="267"/>
      <c r="B342" s="268" t="s">
        <v>13</v>
      </c>
      <c r="C342" s="268"/>
      <c r="D342" s="191">
        <v>33306</v>
      </c>
      <c r="E342" s="191">
        <v>1168</v>
      </c>
      <c r="F342" s="191">
        <v>7374</v>
      </c>
      <c r="G342" s="191">
        <v>3242</v>
      </c>
      <c r="H342" s="190">
        <v>74</v>
      </c>
      <c r="I342" s="195">
        <v>45164</v>
      </c>
      <c r="J342" s="191">
        <v>6647479</v>
      </c>
      <c r="K342" s="191">
        <v>215801</v>
      </c>
      <c r="L342" s="191">
        <v>1292845</v>
      </c>
      <c r="M342" s="191">
        <v>399155</v>
      </c>
      <c r="N342" s="191">
        <v>12085</v>
      </c>
      <c r="O342" s="197">
        <v>8567365</v>
      </c>
    </row>
    <row r="343" spans="1:15" ht="11.25" customHeight="1" x14ac:dyDescent="0.25">
      <c r="A343" s="265" t="s">
        <v>99</v>
      </c>
      <c r="B343" s="187" t="s">
        <v>203</v>
      </c>
      <c r="C343" s="188" t="s">
        <v>204</v>
      </c>
      <c r="D343" s="190">
        <v>1</v>
      </c>
      <c r="E343" s="189"/>
      <c r="F343" s="190">
        <v>22</v>
      </c>
      <c r="G343" s="189"/>
      <c r="H343" s="190">
        <v>38</v>
      </c>
      <c r="I343" s="190">
        <v>61</v>
      </c>
      <c r="J343" s="190">
        <v>493</v>
      </c>
      <c r="K343" s="189"/>
      <c r="L343" s="191">
        <v>10846</v>
      </c>
      <c r="M343" s="189"/>
      <c r="N343" s="191">
        <v>18733</v>
      </c>
      <c r="O343" s="191">
        <v>30072</v>
      </c>
    </row>
    <row r="344" spans="1:15" ht="11.25" customHeight="1" x14ac:dyDescent="0.25">
      <c r="A344" s="266"/>
      <c r="B344" s="187" t="s">
        <v>203</v>
      </c>
      <c r="C344" s="188" t="s">
        <v>205</v>
      </c>
      <c r="D344" s="189"/>
      <c r="E344" s="189"/>
      <c r="F344" s="190">
        <v>21</v>
      </c>
      <c r="G344" s="189"/>
      <c r="H344" s="190">
        <v>28</v>
      </c>
      <c r="I344" s="190">
        <v>49</v>
      </c>
      <c r="J344" s="189"/>
      <c r="K344" s="189"/>
      <c r="L344" s="191">
        <v>10042</v>
      </c>
      <c r="M344" s="189"/>
      <c r="N344" s="191">
        <v>13389</v>
      </c>
      <c r="O344" s="191">
        <v>23431</v>
      </c>
    </row>
    <row r="345" spans="1:15" ht="11.25" customHeight="1" x14ac:dyDescent="0.25">
      <c r="A345" s="266"/>
      <c r="B345" s="187" t="s">
        <v>206</v>
      </c>
      <c r="C345" s="188" t="s">
        <v>204</v>
      </c>
      <c r="D345" s="190">
        <v>9</v>
      </c>
      <c r="E345" s="190">
        <v>3</v>
      </c>
      <c r="F345" s="190">
        <v>202</v>
      </c>
      <c r="G345" s="190">
        <v>2</v>
      </c>
      <c r="H345" s="190">
        <v>113</v>
      </c>
      <c r="I345" s="190">
        <v>329</v>
      </c>
      <c r="J345" s="191">
        <v>4414</v>
      </c>
      <c r="K345" s="191">
        <v>1471</v>
      </c>
      <c r="L345" s="191">
        <v>99061</v>
      </c>
      <c r="M345" s="190">
        <v>981</v>
      </c>
      <c r="N345" s="191">
        <v>55415</v>
      </c>
      <c r="O345" s="191">
        <v>161342</v>
      </c>
    </row>
    <row r="346" spans="1:15" ht="11.25" customHeight="1" x14ac:dyDescent="0.25">
      <c r="A346" s="266"/>
      <c r="B346" s="187" t="s">
        <v>206</v>
      </c>
      <c r="C346" s="188" t="s">
        <v>205</v>
      </c>
      <c r="D346" s="190">
        <v>7</v>
      </c>
      <c r="E346" s="190">
        <v>3</v>
      </c>
      <c r="F346" s="190">
        <v>189</v>
      </c>
      <c r="G346" s="190">
        <v>1</v>
      </c>
      <c r="H346" s="190">
        <v>109</v>
      </c>
      <c r="I346" s="190">
        <v>309</v>
      </c>
      <c r="J346" s="191">
        <v>3347</v>
      </c>
      <c r="K346" s="191">
        <v>1434</v>
      </c>
      <c r="L346" s="191">
        <v>90366</v>
      </c>
      <c r="M346" s="190">
        <v>478</v>
      </c>
      <c r="N346" s="191">
        <v>52116</v>
      </c>
      <c r="O346" s="191">
        <v>147741</v>
      </c>
    </row>
    <row r="347" spans="1:15" ht="11.25" customHeight="1" x14ac:dyDescent="0.25">
      <c r="A347" s="266"/>
      <c r="B347" s="187" t="s">
        <v>207</v>
      </c>
      <c r="C347" s="188" t="s">
        <v>204</v>
      </c>
      <c r="D347" s="190">
        <v>18</v>
      </c>
      <c r="E347" s="190">
        <v>11</v>
      </c>
      <c r="F347" s="190">
        <v>421</v>
      </c>
      <c r="G347" s="190">
        <v>2</v>
      </c>
      <c r="H347" s="190">
        <v>571</v>
      </c>
      <c r="I347" s="191">
        <v>1023</v>
      </c>
      <c r="J347" s="191">
        <v>5794</v>
      </c>
      <c r="K347" s="191">
        <v>3541</v>
      </c>
      <c r="L347" s="191">
        <v>135524</v>
      </c>
      <c r="M347" s="190">
        <v>644</v>
      </c>
      <c r="N347" s="191">
        <v>183811</v>
      </c>
      <c r="O347" s="191">
        <v>329314</v>
      </c>
    </row>
    <row r="348" spans="1:15" ht="11.25" customHeight="1" x14ac:dyDescent="0.25">
      <c r="A348" s="266"/>
      <c r="B348" s="187" t="s">
        <v>207</v>
      </c>
      <c r="C348" s="188" t="s">
        <v>205</v>
      </c>
      <c r="D348" s="190">
        <v>10</v>
      </c>
      <c r="E348" s="190">
        <v>10</v>
      </c>
      <c r="F348" s="190">
        <v>383</v>
      </c>
      <c r="G348" s="190">
        <v>1</v>
      </c>
      <c r="H348" s="190">
        <v>543</v>
      </c>
      <c r="I348" s="190">
        <v>947</v>
      </c>
      <c r="J348" s="191">
        <v>3392</v>
      </c>
      <c r="K348" s="191">
        <v>3392</v>
      </c>
      <c r="L348" s="191">
        <v>129923</v>
      </c>
      <c r="M348" s="190">
        <v>339</v>
      </c>
      <c r="N348" s="191">
        <v>184199</v>
      </c>
      <c r="O348" s="191">
        <v>321245</v>
      </c>
    </row>
    <row r="349" spans="1:15" ht="11.25" customHeight="1" x14ac:dyDescent="0.25">
      <c r="A349" s="266"/>
      <c r="B349" s="187" t="s">
        <v>208</v>
      </c>
      <c r="C349" s="188" t="s">
        <v>204</v>
      </c>
      <c r="D349" s="190">
        <v>2</v>
      </c>
      <c r="E349" s="190">
        <v>4</v>
      </c>
      <c r="F349" s="190">
        <v>71</v>
      </c>
      <c r="G349" s="189"/>
      <c r="H349" s="190">
        <v>105</v>
      </c>
      <c r="I349" s="190">
        <v>182</v>
      </c>
      <c r="J349" s="190">
        <v>221</v>
      </c>
      <c r="K349" s="190">
        <v>442</v>
      </c>
      <c r="L349" s="191">
        <v>7854</v>
      </c>
      <c r="M349" s="189"/>
      <c r="N349" s="191">
        <v>11614</v>
      </c>
      <c r="O349" s="191">
        <v>20131</v>
      </c>
    </row>
    <row r="350" spans="1:15" ht="11.25" customHeight="1" x14ac:dyDescent="0.25">
      <c r="A350" s="266"/>
      <c r="B350" s="187" t="s">
        <v>208</v>
      </c>
      <c r="C350" s="188" t="s">
        <v>205</v>
      </c>
      <c r="D350" s="189"/>
      <c r="E350" s="190">
        <v>7</v>
      </c>
      <c r="F350" s="190">
        <v>55</v>
      </c>
      <c r="G350" s="189"/>
      <c r="H350" s="190">
        <v>79</v>
      </c>
      <c r="I350" s="190">
        <v>141</v>
      </c>
      <c r="J350" s="189"/>
      <c r="K350" s="191">
        <v>1410</v>
      </c>
      <c r="L350" s="191">
        <v>11078</v>
      </c>
      <c r="M350" s="189"/>
      <c r="N350" s="191">
        <v>15912</v>
      </c>
      <c r="O350" s="191">
        <v>28400</v>
      </c>
    </row>
    <row r="351" spans="1:15" ht="11.25" customHeight="1" x14ac:dyDescent="0.25">
      <c r="A351" s="266"/>
      <c r="B351" s="187" t="s">
        <v>209</v>
      </c>
      <c r="C351" s="188" t="s">
        <v>204</v>
      </c>
      <c r="D351" s="190">
        <v>105</v>
      </c>
      <c r="E351" s="190">
        <v>172</v>
      </c>
      <c r="F351" s="191">
        <v>1504</v>
      </c>
      <c r="G351" s="190">
        <v>21</v>
      </c>
      <c r="H351" s="191">
        <v>1968</v>
      </c>
      <c r="I351" s="191">
        <v>3770</v>
      </c>
      <c r="J351" s="191">
        <v>10637</v>
      </c>
      <c r="K351" s="191">
        <v>17424</v>
      </c>
      <c r="L351" s="191">
        <v>152362</v>
      </c>
      <c r="M351" s="191">
        <v>2127</v>
      </c>
      <c r="N351" s="191">
        <v>199367</v>
      </c>
      <c r="O351" s="191">
        <v>381917</v>
      </c>
    </row>
    <row r="352" spans="1:15" ht="11.25" customHeight="1" x14ac:dyDescent="0.25">
      <c r="A352" s="266"/>
      <c r="B352" s="187" t="s">
        <v>210</v>
      </c>
      <c r="C352" s="188" t="s">
        <v>205</v>
      </c>
      <c r="D352" s="190">
        <v>75</v>
      </c>
      <c r="E352" s="190">
        <v>72</v>
      </c>
      <c r="F352" s="191">
        <v>1009</v>
      </c>
      <c r="G352" s="190">
        <v>10</v>
      </c>
      <c r="H352" s="191">
        <v>1785</v>
      </c>
      <c r="I352" s="191">
        <v>2951</v>
      </c>
      <c r="J352" s="191">
        <v>15167</v>
      </c>
      <c r="K352" s="191">
        <v>14560</v>
      </c>
      <c r="L352" s="191">
        <v>204044</v>
      </c>
      <c r="M352" s="191">
        <v>2022</v>
      </c>
      <c r="N352" s="191">
        <v>360970</v>
      </c>
      <c r="O352" s="191">
        <v>596763</v>
      </c>
    </row>
    <row r="353" spans="1:15" ht="11.25" customHeight="1" x14ac:dyDescent="0.25">
      <c r="A353" s="266"/>
      <c r="B353" s="187" t="s">
        <v>211</v>
      </c>
      <c r="C353" s="188" t="s">
        <v>204</v>
      </c>
      <c r="D353" s="190">
        <v>7</v>
      </c>
      <c r="E353" s="190">
        <v>27</v>
      </c>
      <c r="F353" s="190">
        <v>529</v>
      </c>
      <c r="G353" s="190">
        <v>1</v>
      </c>
      <c r="H353" s="190">
        <v>710</v>
      </c>
      <c r="I353" s="191">
        <v>1274</v>
      </c>
      <c r="J353" s="191">
        <v>1268</v>
      </c>
      <c r="K353" s="191">
        <v>4891</v>
      </c>
      <c r="L353" s="191">
        <v>95818</v>
      </c>
      <c r="M353" s="190">
        <v>181</v>
      </c>
      <c r="N353" s="191">
        <v>128603</v>
      </c>
      <c r="O353" s="191">
        <v>230761</v>
      </c>
    </row>
    <row r="354" spans="1:15" ht="11.25" customHeight="1" x14ac:dyDescent="0.25">
      <c r="A354" s="266"/>
      <c r="B354" s="187" t="s">
        <v>212</v>
      </c>
      <c r="C354" s="188" t="s">
        <v>205</v>
      </c>
      <c r="D354" s="190">
        <v>14</v>
      </c>
      <c r="E354" s="190">
        <v>46</v>
      </c>
      <c r="F354" s="191">
        <v>1056</v>
      </c>
      <c r="G354" s="190">
        <v>1</v>
      </c>
      <c r="H354" s="191">
        <v>1539</v>
      </c>
      <c r="I354" s="191">
        <v>2656</v>
      </c>
      <c r="J354" s="191">
        <v>3140</v>
      </c>
      <c r="K354" s="191">
        <v>10318</v>
      </c>
      <c r="L354" s="191">
        <v>236860</v>
      </c>
      <c r="M354" s="190">
        <v>224</v>
      </c>
      <c r="N354" s="191">
        <v>345197</v>
      </c>
      <c r="O354" s="191">
        <v>595739</v>
      </c>
    </row>
    <row r="355" spans="1:15" ht="11.25" customHeight="1" x14ac:dyDescent="0.25">
      <c r="A355" s="267"/>
      <c r="B355" s="268" t="s">
        <v>13</v>
      </c>
      <c r="C355" s="268"/>
      <c r="D355" s="190">
        <v>248</v>
      </c>
      <c r="E355" s="190">
        <v>355</v>
      </c>
      <c r="F355" s="191">
        <v>5462</v>
      </c>
      <c r="G355" s="190">
        <v>39</v>
      </c>
      <c r="H355" s="191">
        <v>7588</v>
      </c>
      <c r="I355" s="195">
        <v>13692</v>
      </c>
      <c r="J355" s="191">
        <v>47873</v>
      </c>
      <c r="K355" s="191">
        <v>58883</v>
      </c>
      <c r="L355" s="191">
        <v>1183778</v>
      </c>
      <c r="M355" s="191">
        <v>6996</v>
      </c>
      <c r="N355" s="191">
        <v>1569326</v>
      </c>
      <c r="O355" s="197">
        <v>2866856</v>
      </c>
    </row>
    <row r="356" spans="1:15" ht="11.25" customHeight="1" x14ac:dyDescent="0.25">
      <c r="A356" s="265" t="s">
        <v>100</v>
      </c>
      <c r="B356" s="187" t="s">
        <v>203</v>
      </c>
      <c r="C356" s="188" t="s">
        <v>204</v>
      </c>
      <c r="D356" s="190">
        <v>1</v>
      </c>
      <c r="E356" s="190">
        <v>60</v>
      </c>
      <c r="F356" s="190">
        <v>10</v>
      </c>
      <c r="G356" s="190">
        <v>1</v>
      </c>
      <c r="H356" s="189"/>
      <c r="I356" s="190">
        <v>72</v>
      </c>
      <c r="J356" s="190">
        <v>471</v>
      </c>
      <c r="K356" s="191">
        <v>28249</v>
      </c>
      <c r="L356" s="191">
        <v>4708</v>
      </c>
      <c r="M356" s="190">
        <v>471</v>
      </c>
      <c r="N356" s="189"/>
      <c r="O356" s="191">
        <v>33899</v>
      </c>
    </row>
    <row r="357" spans="1:15" ht="11.25" customHeight="1" x14ac:dyDescent="0.25">
      <c r="A357" s="266"/>
      <c r="B357" s="187" t="s">
        <v>203</v>
      </c>
      <c r="C357" s="188" t="s">
        <v>205</v>
      </c>
      <c r="D357" s="189"/>
      <c r="E357" s="190">
        <v>53</v>
      </c>
      <c r="F357" s="190">
        <v>6</v>
      </c>
      <c r="G357" s="190">
        <v>1</v>
      </c>
      <c r="H357" s="189"/>
      <c r="I357" s="190">
        <v>60</v>
      </c>
      <c r="J357" s="189"/>
      <c r="K357" s="191">
        <v>24204</v>
      </c>
      <c r="L357" s="191">
        <v>2740</v>
      </c>
      <c r="M357" s="190">
        <v>457</v>
      </c>
      <c r="N357" s="189"/>
      <c r="O357" s="191">
        <v>27401</v>
      </c>
    </row>
    <row r="358" spans="1:15" ht="11.25" customHeight="1" x14ac:dyDescent="0.25">
      <c r="A358" s="266"/>
      <c r="B358" s="187" t="s">
        <v>206</v>
      </c>
      <c r="C358" s="188" t="s">
        <v>204</v>
      </c>
      <c r="D358" s="190">
        <v>9</v>
      </c>
      <c r="E358" s="190">
        <v>330</v>
      </c>
      <c r="F358" s="190">
        <v>63</v>
      </c>
      <c r="G358" s="190">
        <v>2</v>
      </c>
      <c r="H358" s="190">
        <v>2</v>
      </c>
      <c r="I358" s="190">
        <v>406</v>
      </c>
      <c r="J358" s="191">
        <v>4215</v>
      </c>
      <c r="K358" s="191">
        <v>154555</v>
      </c>
      <c r="L358" s="191">
        <v>29506</v>
      </c>
      <c r="M358" s="190">
        <v>937</v>
      </c>
      <c r="N358" s="190">
        <v>937</v>
      </c>
      <c r="O358" s="191">
        <v>190150</v>
      </c>
    </row>
    <row r="359" spans="1:15" ht="11.25" customHeight="1" x14ac:dyDescent="0.25">
      <c r="A359" s="266"/>
      <c r="B359" s="187" t="s">
        <v>206</v>
      </c>
      <c r="C359" s="188" t="s">
        <v>205</v>
      </c>
      <c r="D359" s="190">
        <v>11</v>
      </c>
      <c r="E359" s="190">
        <v>338</v>
      </c>
      <c r="F359" s="190">
        <v>71</v>
      </c>
      <c r="G359" s="190">
        <v>4</v>
      </c>
      <c r="H359" s="189"/>
      <c r="I359" s="190">
        <v>424</v>
      </c>
      <c r="J359" s="191">
        <v>5023</v>
      </c>
      <c r="K359" s="191">
        <v>154339</v>
      </c>
      <c r="L359" s="191">
        <v>32420</v>
      </c>
      <c r="M359" s="191">
        <v>1826</v>
      </c>
      <c r="N359" s="189"/>
      <c r="O359" s="191">
        <v>193608</v>
      </c>
    </row>
    <row r="360" spans="1:15" ht="11.25" customHeight="1" x14ac:dyDescent="0.25">
      <c r="A360" s="266"/>
      <c r="B360" s="187" t="s">
        <v>207</v>
      </c>
      <c r="C360" s="188" t="s">
        <v>204</v>
      </c>
      <c r="D360" s="190">
        <v>22</v>
      </c>
      <c r="E360" s="191">
        <v>1277</v>
      </c>
      <c r="F360" s="190">
        <v>173</v>
      </c>
      <c r="G360" s="190">
        <v>2</v>
      </c>
      <c r="H360" s="189"/>
      <c r="I360" s="191">
        <v>1474</v>
      </c>
      <c r="J360" s="191">
        <v>6764</v>
      </c>
      <c r="K360" s="191">
        <v>392592</v>
      </c>
      <c r="L360" s="191">
        <v>53186</v>
      </c>
      <c r="M360" s="190">
        <v>615</v>
      </c>
      <c r="N360" s="189"/>
      <c r="O360" s="191">
        <v>453157</v>
      </c>
    </row>
    <row r="361" spans="1:15" ht="11.25" customHeight="1" x14ac:dyDescent="0.25">
      <c r="A361" s="266"/>
      <c r="B361" s="187" t="s">
        <v>207</v>
      </c>
      <c r="C361" s="188" t="s">
        <v>205</v>
      </c>
      <c r="D361" s="190">
        <v>20</v>
      </c>
      <c r="E361" s="191">
        <v>1077</v>
      </c>
      <c r="F361" s="190">
        <v>137</v>
      </c>
      <c r="G361" s="190">
        <v>5</v>
      </c>
      <c r="H361" s="190">
        <v>6</v>
      </c>
      <c r="I361" s="191">
        <v>1245</v>
      </c>
      <c r="J361" s="191">
        <v>6479</v>
      </c>
      <c r="K361" s="191">
        <v>348914</v>
      </c>
      <c r="L361" s="191">
        <v>44384</v>
      </c>
      <c r="M361" s="191">
        <v>1620</v>
      </c>
      <c r="N361" s="191">
        <v>1944</v>
      </c>
      <c r="O361" s="191">
        <v>403341</v>
      </c>
    </row>
    <row r="362" spans="1:15" ht="11.25" customHeight="1" x14ac:dyDescent="0.25">
      <c r="A362" s="266"/>
      <c r="B362" s="187" t="s">
        <v>208</v>
      </c>
      <c r="C362" s="188" t="s">
        <v>204</v>
      </c>
      <c r="D362" s="190">
        <v>4</v>
      </c>
      <c r="E362" s="190">
        <v>271</v>
      </c>
      <c r="F362" s="190">
        <v>38</v>
      </c>
      <c r="G362" s="190">
        <v>3</v>
      </c>
      <c r="H362" s="190">
        <v>1</v>
      </c>
      <c r="I362" s="190">
        <v>317</v>
      </c>
      <c r="J362" s="190">
        <v>423</v>
      </c>
      <c r="K362" s="191">
        <v>28628</v>
      </c>
      <c r="L362" s="191">
        <v>4014</v>
      </c>
      <c r="M362" s="190">
        <v>317</v>
      </c>
      <c r="N362" s="190">
        <v>106</v>
      </c>
      <c r="O362" s="191">
        <v>33488</v>
      </c>
    </row>
    <row r="363" spans="1:15" ht="11.25" customHeight="1" x14ac:dyDescent="0.25">
      <c r="A363" s="266"/>
      <c r="B363" s="187" t="s">
        <v>208</v>
      </c>
      <c r="C363" s="188" t="s">
        <v>205</v>
      </c>
      <c r="D363" s="190">
        <v>4</v>
      </c>
      <c r="E363" s="190">
        <v>170</v>
      </c>
      <c r="F363" s="190">
        <v>32</v>
      </c>
      <c r="G363" s="190">
        <v>3</v>
      </c>
      <c r="H363" s="189"/>
      <c r="I363" s="190">
        <v>209</v>
      </c>
      <c r="J363" s="190">
        <v>769</v>
      </c>
      <c r="K363" s="191">
        <v>32700</v>
      </c>
      <c r="L363" s="191">
        <v>6155</v>
      </c>
      <c r="M363" s="190">
        <v>577</v>
      </c>
      <c r="N363" s="189"/>
      <c r="O363" s="191">
        <v>40201</v>
      </c>
    </row>
    <row r="364" spans="1:15" ht="11.25" customHeight="1" x14ac:dyDescent="0.25">
      <c r="A364" s="266"/>
      <c r="B364" s="187" t="s">
        <v>209</v>
      </c>
      <c r="C364" s="188" t="s">
        <v>204</v>
      </c>
      <c r="D364" s="190">
        <v>135</v>
      </c>
      <c r="E364" s="191">
        <v>3614</v>
      </c>
      <c r="F364" s="190">
        <v>728</v>
      </c>
      <c r="G364" s="190">
        <v>61</v>
      </c>
      <c r="H364" s="190">
        <v>7</v>
      </c>
      <c r="I364" s="191">
        <v>4545</v>
      </c>
      <c r="J364" s="191">
        <v>13061</v>
      </c>
      <c r="K364" s="191">
        <v>349649</v>
      </c>
      <c r="L364" s="191">
        <v>70433</v>
      </c>
      <c r="M364" s="191">
        <v>5902</v>
      </c>
      <c r="N364" s="190">
        <v>677</v>
      </c>
      <c r="O364" s="191">
        <v>439722</v>
      </c>
    </row>
    <row r="365" spans="1:15" ht="11.25" customHeight="1" x14ac:dyDescent="0.25">
      <c r="A365" s="266"/>
      <c r="B365" s="187" t="s">
        <v>210</v>
      </c>
      <c r="C365" s="188" t="s">
        <v>205</v>
      </c>
      <c r="D365" s="190">
        <v>83</v>
      </c>
      <c r="E365" s="191">
        <v>3134</v>
      </c>
      <c r="F365" s="190">
        <v>625</v>
      </c>
      <c r="G365" s="190">
        <v>27</v>
      </c>
      <c r="H365" s="190">
        <v>11</v>
      </c>
      <c r="I365" s="191">
        <v>3880</v>
      </c>
      <c r="J365" s="191">
        <v>16030</v>
      </c>
      <c r="K365" s="191">
        <v>605267</v>
      </c>
      <c r="L365" s="191">
        <v>120706</v>
      </c>
      <c r="M365" s="191">
        <v>5214</v>
      </c>
      <c r="N365" s="191">
        <v>2124</v>
      </c>
      <c r="O365" s="191">
        <v>749341</v>
      </c>
    </row>
    <row r="366" spans="1:15" ht="11.25" customHeight="1" x14ac:dyDescent="0.25">
      <c r="A366" s="266"/>
      <c r="B366" s="187" t="s">
        <v>211</v>
      </c>
      <c r="C366" s="188" t="s">
        <v>204</v>
      </c>
      <c r="D366" s="190">
        <v>15</v>
      </c>
      <c r="E366" s="190">
        <v>815</v>
      </c>
      <c r="F366" s="190">
        <v>198</v>
      </c>
      <c r="G366" s="190">
        <v>1</v>
      </c>
      <c r="H366" s="189"/>
      <c r="I366" s="191">
        <v>1029</v>
      </c>
      <c r="J366" s="191">
        <v>2595</v>
      </c>
      <c r="K366" s="191">
        <v>140982</v>
      </c>
      <c r="L366" s="191">
        <v>34251</v>
      </c>
      <c r="M366" s="190">
        <v>173</v>
      </c>
      <c r="N366" s="189"/>
      <c r="O366" s="191">
        <v>178001</v>
      </c>
    </row>
    <row r="367" spans="1:15" ht="11.25" customHeight="1" x14ac:dyDescent="0.25">
      <c r="A367" s="266"/>
      <c r="B367" s="187" t="s">
        <v>212</v>
      </c>
      <c r="C367" s="188" t="s">
        <v>205</v>
      </c>
      <c r="D367" s="190">
        <v>19</v>
      </c>
      <c r="E367" s="191">
        <v>1892</v>
      </c>
      <c r="F367" s="190">
        <v>445</v>
      </c>
      <c r="G367" s="190">
        <v>10</v>
      </c>
      <c r="H367" s="190">
        <v>2</v>
      </c>
      <c r="I367" s="191">
        <v>2368</v>
      </c>
      <c r="J367" s="191">
        <v>4070</v>
      </c>
      <c r="K367" s="191">
        <v>405289</v>
      </c>
      <c r="L367" s="191">
        <v>95324</v>
      </c>
      <c r="M367" s="191">
        <v>2142</v>
      </c>
      <c r="N367" s="190">
        <v>428</v>
      </c>
      <c r="O367" s="191">
        <v>507253</v>
      </c>
    </row>
    <row r="368" spans="1:15" ht="11.25" customHeight="1" x14ac:dyDescent="0.25">
      <c r="A368" s="267"/>
      <c r="B368" s="268" t="s">
        <v>13</v>
      </c>
      <c r="C368" s="268"/>
      <c r="D368" s="190">
        <v>323</v>
      </c>
      <c r="E368" s="191">
        <v>13031</v>
      </c>
      <c r="F368" s="191">
        <v>2526</v>
      </c>
      <c r="G368" s="190">
        <v>120</v>
      </c>
      <c r="H368" s="190">
        <v>29</v>
      </c>
      <c r="I368" s="195">
        <v>16029</v>
      </c>
      <c r="J368" s="191">
        <v>59900</v>
      </c>
      <c r="K368" s="191">
        <v>2665368</v>
      </c>
      <c r="L368" s="191">
        <v>497827</v>
      </c>
      <c r="M368" s="191">
        <v>20251</v>
      </c>
      <c r="N368" s="191">
        <v>6216</v>
      </c>
      <c r="O368" s="197">
        <v>3249562</v>
      </c>
    </row>
    <row r="369" spans="1:15" ht="11.25" customHeight="1" x14ac:dyDescent="0.25">
      <c r="A369" s="265" t="s">
        <v>101</v>
      </c>
      <c r="B369" s="187" t="s">
        <v>203</v>
      </c>
      <c r="C369" s="188" t="s">
        <v>204</v>
      </c>
      <c r="D369" s="190">
        <v>1</v>
      </c>
      <c r="E369" s="189"/>
      <c r="F369" s="190">
        <v>9</v>
      </c>
      <c r="G369" s="190">
        <v>58</v>
      </c>
      <c r="H369" s="190">
        <v>1</v>
      </c>
      <c r="I369" s="190">
        <v>69</v>
      </c>
      <c r="J369" s="190">
        <v>435</v>
      </c>
      <c r="K369" s="189"/>
      <c r="L369" s="191">
        <v>3913</v>
      </c>
      <c r="M369" s="191">
        <v>25214</v>
      </c>
      <c r="N369" s="190">
        <v>435</v>
      </c>
      <c r="O369" s="191">
        <v>29997</v>
      </c>
    </row>
    <row r="370" spans="1:15" ht="11.25" customHeight="1" x14ac:dyDescent="0.25">
      <c r="A370" s="266"/>
      <c r="B370" s="187" t="s">
        <v>203</v>
      </c>
      <c r="C370" s="188" t="s">
        <v>205</v>
      </c>
      <c r="D370" s="189"/>
      <c r="E370" s="189"/>
      <c r="F370" s="190">
        <v>9</v>
      </c>
      <c r="G370" s="190">
        <v>71</v>
      </c>
      <c r="H370" s="189"/>
      <c r="I370" s="190">
        <v>80</v>
      </c>
      <c r="J370" s="189"/>
      <c r="K370" s="189"/>
      <c r="L370" s="191">
        <v>3795</v>
      </c>
      <c r="M370" s="191">
        <v>29940</v>
      </c>
      <c r="N370" s="189"/>
      <c r="O370" s="191">
        <v>33735</v>
      </c>
    </row>
    <row r="371" spans="1:15" ht="11.25" customHeight="1" x14ac:dyDescent="0.25">
      <c r="A371" s="266"/>
      <c r="B371" s="187" t="s">
        <v>206</v>
      </c>
      <c r="C371" s="188" t="s">
        <v>204</v>
      </c>
      <c r="D371" s="190">
        <v>26</v>
      </c>
      <c r="E371" s="190">
        <v>4</v>
      </c>
      <c r="F371" s="190">
        <v>178</v>
      </c>
      <c r="G371" s="190">
        <v>490</v>
      </c>
      <c r="H371" s="190">
        <v>2</v>
      </c>
      <c r="I371" s="190">
        <v>700</v>
      </c>
      <c r="J371" s="191">
        <v>11244</v>
      </c>
      <c r="K371" s="191">
        <v>1730</v>
      </c>
      <c r="L371" s="191">
        <v>76977</v>
      </c>
      <c r="M371" s="191">
        <v>211902</v>
      </c>
      <c r="N371" s="190">
        <v>865</v>
      </c>
      <c r="O371" s="191">
        <v>302718</v>
      </c>
    </row>
    <row r="372" spans="1:15" ht="11.25" customHeight="1" x14ac:dyDescent="0.25">
      <c r="A372" s="266"/>
      <c r="B372" s="187" t="s">
        <v>206</v>
      </c>
      <c r="C372" s="188" t="s">
        <v>205</v>
      </c>
      <c r="D372" s="190">
        <v>14</v>
      </c>
      <c r="E372" s="190">
        <v>2</v>
      </c>
      <c r="F372" s="190">
        <v>173</v>
      </c>
      <c r="G372" s="190">
        <v>430</v>
      </c>
      <c r="H372" s="190">
        <v>4</v>
      </c>
      <c r="I372" s="190">
        <v>623</v>
      </c>
      <c r="J372" s="191">
        <v>5903</v>
      </c>
      <c r="K372" s="190">
        <v>843</v>
      </c>
      <c r="L372" s="191">
        <v>72942</v>
      </c>
      <c r="M372" s="191">
        <v>181300</v>
      </c>
      <c r="N372" s="191">
        <v>1687</v>
      </c>
      <c r="O372" s="191">
        <v>262675</v>
      </c>
    </row>
    <row r="373" spans="1:15" ht="11.25" customHeight="1" x14ac:dyDescent="0.25">
      <c r="A373" s="266"/>
      <c r="B373" s="187" t="s">
        <v>207</v>
      </c>
      <c r="C373" s="188" t="s">
        <v>204</v>
      </c>
      <c r="D373" s="190">
        <v>26</v>
      </c>
      <c r="E373" s="190">
        <v>20</v>
      </c>
      <c r="F373" s="190">
        <v>719</v>
      </c>
      <c r="G373" s="191">
        <v>1256</v>
      </c>
      <c r="H373" s="190">
        <v>20</v>
      </c>
      <c r="I373" s="191">
        <v>2041</v>
      </c>
      <c r="J373" s="191">
        <v>7381</v>
      </c>
      <c r="K373" s="191">
        <v>5677</v>
      </c>
      <c r="L373" s="191">
        <v>204104</v>
      </c>
      <c r="M373" s="191">
        <v>356543</v>
      </c>
      <c r="N373" s="191">
        <v>5677</v>
      </c>
      <c r="O373" s="191">
        <v>579382</v>
      </c>
    </row>
    <row r="374" spans="1:15" ht="11.25" customHeight="1" x14ac:dyDescent="0.25">
      <c r="A374" s="266"/>
      <c r="B374" s="187" t="s">
        <v>207</v>
      </c>
      <c r="C374" s="188" t="s">
        <v>205</v>
      </c>
      <c r="D374" s="190">
        <v>38</v>
      </c>
      <c r="E374" s="190">
        <v>14</v>
      </c>
      <c r="F374" s="190">
        <v>604</v>
      </c>
      <c r="G374" s="191">
        <v>1168</v>
      </c>
      <c r="H374" s="190">
        <v>10</v>
      </c>
      <c r="I374" s="191">
        <v>1834</v>
      </c>
      <c r="J374" s="191">
        <v>11367</v>
      </c>
      <c r="K374" s="191">
        <v>4188</v>
      </c>
      <c r="L374" s="191">
        <v>180681</v>
      </c>
      <c r="M374" s="191">
        <v>349396</v>
      </c>
      <c r="N374" s="191">
        <v>2991</v>
      </c>
      <c r="O374" s="191">
        <v>548623</v>
      </c>
    </row>
    <row r="375" spans="1:15" ht="11.25" customHeight="1" x14ac:dyDescent="0.25">
      <c r="A375" s="266"/>
      <c r="B375" s="187" t="s">
        <v>208</v>
      </c>
      <c r="C375" s="188" t="s">
        <v>204</v>
      </c>
      <c r="D375" s="190">
        <v>7</v>
      </c>
      <c r="E375" s="190">
        <v>2</v>
      </c>
      <c r="F375" s="190">
        <v>155</v>
      </c>
      <c r="G375" s="190">
        <v>153</v>
      </c>
      <c r="H375" s="190">
        <v>4</v>
      </c>
      <c r="I375" s="190">
        <v>321</v>
      </c>
      <c r="J375" s="190">
        <v>683</v>
      </c>
      <c r="K375" s="190">
        <v>195</v>
      </c>
      <c r="L375" s="191">
        <v>15119</v>
      </c>
      <c r="M375" s="191">
        <v>14924</v>
      </c>
      <c r="N375" s="190">
        <v>390</v>
      </c>
      <c r="O375" s="191">
        <v>31311</v>
      </c>
    </row>
    <row r="376" spans="1:15" ht="11.25" customHeight="1" x14ac:dyDescent="0.25">
      <c r="A376" s="266"/>
      <c r="B376" s="187" t="s">
        <v>208</v>
      </c>
      <c r="C376" s="188" t="s">
        <v>205</v>
      </c>
      <c r="D376" s="190">
        <v>4</v>
      </c>
      <c r="E376" s="190">
        <v>1</v>
      </c>
      <c r="F376" s="190">
        <v>116</v>
      </c>
      <c r="G376" s="190">
        <v>108</v>
      </c>
      <c r="H376" s="190">
        <v>7</v>
      </c>
      <c r="I376" s="190">
        <v>236</v>
      </c>
      <c r="J376" s="190">
        <v>710</v>
      </c>
      <c r="K376" s="190">
        <v>178</v>
      </c>
      <c r="L376" s="191">
        <v>20603</v>
      </c>
      <c r="M376" s="191">
        <v>19182</v>
      </c>
      <c r="N376" s="191">
        <v>1243</v>
      </c>
      <c r="O376" s="191">
        <v>41916</v>
      </c>
    </row>
    <row r="377" spans="1:15" ht="11.25" customHeight="1" x14ac:dyDescent="0.25">
      <c r="A377" s="266"/>
      <c r="B377" s="187" t="s">
        <v>209</v>
      </c>
      <c r="C377" s="188" t="s">
        <v>204</v>
      </c>
      <c r="D377" s="190">
        <v>193</v>
      </c>
      <c r="E377" s="190">
        <v>143</v>
      </c>
      <c r="F377" s="191">
        <v>3580</v>
      </c>
      <c r="G377" s="191">
        <v>2257</v>
      </c>
      <c r="H377" s="190">
        <v>44</v>
      </c>
      <c r="I377" s="191">
        <v>6217</v>
      </c>
      <c r="J377" s="191">
        <v>17241</v>
      </c>
      <c r="K377" s="191">
        <v>12775</v>
      </c>
      <c r="L377" s="191">
        <v>319815</v>
      </c>
      <c r="M377" s="191">
        <v>201626</v>
      </c>
      <c r="N377" s="191">
        <v>3931</v>
      </c>
      <c r="O377" s="191">
        <v>555388</v>
      </c>
    </row>
    <row r="378" spans="1:15" ht="11.25" customHeight="1" x14ac:dyDescent="0.25">
      <c r="A378" s="266"/>
      <c r="B378" s="187" t="s">
        <v>210</v>
      </c>
      <c r="C378" s="188" t="s">
        <v>205</v>
      </c>
      <c r="D378" s="190">
        <v>115</v>
      </c>
      <c r="E378" s="190">
        <v>54</v>
      </c>
      <c r="F378" s="191">
        <v>3226</v>
      </c>
      <c r="G378" s="191">
        <v>1737</v>
      </c>
      <c r="H378" s="190">
        <v>35</v>
      </c>
      <c r="I378" s="191">
        <v>5167</v>
      </c>
      <c r="J378" s="191">
        <v>20508</v>
      </c>
      <c r="K378" s="191">
        <v>9630</v>
      </c>
      <c r="L378" s="191">
        <v>575287</v>
      </c>
      <c r="M378" s="191">
        <v>309756</v>
      </c>
      <c r="N378" s="191">
        <v>6241</v>
      </c>
      <c r="O378" s="191">
        <v>921422</v>
      </c>
    </row>
    <row r="379" spans="1:15" ht="11.25" customHeight="1" x14ac:dyDescent="0.25">
      <c r="A379" s="266"/>
      <c r="B379" s="187" t="s">
        <v>211</v>
      </c>
      <c r="C379" s="188" t="s">
        <v>204</v>
      </c>
      <c r="D379" s="190">
        <v>16</v>
      </c>
      <c r="E379" s="190">
        <v>9</v>
      </c>
      <c r="F379" s="191">
        <v>1395</v>
      </c>
      <c r="G379" s="190">
        <v>591</v>
      </c>
      <c r="H379" s="190">
        <v>4</v>
      </c>
      <c r="I379" s="191">
        <v>2015</v>
      </c>
      <c r="J379" s="191">
        <v>2556</v>
      </c>
      <c r="K379" s="191">
        <v>1438</v>
      </c>
      <c r="L379" s="191">
        <v>222819</v>
      </c>
      <c r="M379" s="191">
        <v>94399</v>
      </c>
      <c r="N379" s="190">
        <v>639</v>
      </c>
      <c r="O379" s="191">
        <v>321851</v>
      </c>
    </row>
    <row r="380" spans="1:15" ht="11.25" customHeight="1" x14ac:dyDescent="0.25">
      <c r="A380" s="266"/>
      <c r="B380" s="187" t="s">
        <v>212</v>
      </c>
      <c r="C380" s="188" t="s">
        <v>205</v>
      </c>
      <c r="D380" s="190">
        <v>41</v>
      </c>
      <c r="E380" s="190">
        <v>23</v>
      </c>
      <c r="F380" s="191">
        <v>2922</v>
      </c>
      <c r="G380" s="191">
        <v>1207</v>
      </c>
      <c r="H380" s="190">
        <v>9</v>
      </c>
      <c r="I380" s="191">
        <v>4202</v>
      </c>
      <c r="J380" s="191">
        <v>8110</v>
      </c>
      <c r="K380" s="191">
        <v>4549</v>
      </c>
      <c r="L380" s="191">
        <v>577957</v>
      </c>
      <c r="M380" s="191">
        <v>238739</v>
      </c>
      <c r="N380" s="191">
        <v>1780</v>
      </c>
      <c r="O380" s="191">
        <v>831135</v>
      </c>
    </row>
    <row r="381" spans="1:15" ht="11.25" customHeight="1" x14ac:dyDescent="0.25">
      <c r="A381" s="267"/>
      <c r="B381" s="268" t="s">
        <v>13</v>
      </c>
      <c r="C381" s="268"/>
      <c r="D381" s="190">
        <v>481</v>
      </c>
      <c r="E381" s="190">
        <v>272</v>
      </c>
      <c r="F381" s="191">
        <v>13086</v>
      </c>
      <c r="G381" s="191">
        <v>9526</v>
      </c>
      <c r="H381" s="190">
        <v>140</v>
      </c>
      <c r="I381" s="195">
        <v>23505</v>
      </c>
      <c r="J381" s="191">
        <v>86138</v>
      </c>
      <c r="K381" s="191">
        <v>41203</v>
      </c>
      <c r="L381" s="191">
        <v>2274012</v>
      </c>
      <c r="M381" s="191">
        <v>2032921</v>
      </c>
      <c r="N381" s="191">
        <v>25879</v>
      </c>
      <c r="O381" s="197">
        <v>4460153</v>
      </c>
    </row>
    <row r="382" spans="1:15" ht="11.25" customHeight="1" x14ac:dyDescent="0.25">
      <c r="A382" s="265" t="s">
        <v>102</v>
      </c>
      <c r="B382" s="187" t="s">
        <v>203</v>
      </c>
      <c r="C382" s="188" t="s">
        <v>204</v>
      </c>
      <c r="D382" s="189"/>
      <c r="E382" s="190">
        <v>2</v>
      </c>
      <c r="F382" s="190">
        <v>1</v>
      </c>
      <c r="G382" s="189"/>
      <c r="H382" s="189"/>
      <c r="I382" s="190">
        <v>3</v>
      </c>
      <c r="J382" s="189"/>
      <c r="K382" s="190">
        <v>922</v>
      </c>
      <c r="L382" s="190">
        <v>461</v>
      </c>
      <c r="M382" s="189"/>
      <c r="N382" s="189"/>
      <c r="O382" s="191">
        <v>1383</v>
      </c>
    </row>
    <row r="383" spans="1:15" ht="11.25" customHeight="1" x14ac:dyDescent="0.25">
      <c r="A383" s="266"/>
      <c r="B383" s="187" t="s">
        <v>203</v>
      </c>
      <c r="C383" s="188" t="s">
        <v>205</v>
      </c>
      <c r="D383" s="189"/>
      <c r="E383" s="189"/>
      <c r="F383" s="189"/>
      <c r="G383" s="189"/>
      <c r="H383" s="189"/>
      <c r="I383" s="189"/>
      <c r="J383" s="189"/>
      <c r="K383" s="189"/>
      <c r="L383" s="189"/>
      <c r="M383" s="189"/>
      <c r="N383" s="189"/>
      <c r="O383" s="189"/>
    </row>
    <row r="384" spans="1:15" ht="11.25" customHeight="1" x14ac:dyDescent="0.25">
      <c r="A384" s="266"/>
      <c r="B384" s="187" t="s">
        <v>206</v>
      </c>
      <c r="C384" s="188" t="s">
        <v>204</v>
      </c>
      <c r="D384" s="190">
        <v>4</v>
      </c>
      <c r="E384" s="190">
        <v>331</v>
      </c>
      <c r="F384" s="190">
        <v>17</v>
      </c>
      <c r="G384" s="190">
        <v>1</v>
      </c>
      <c r="H384" s="190">
        <v>1</v>
      </c>
      <c r="I384" s="190">
        <v>354</v>
      </c>
      <c r="J384" s="191">
        <v>1834</v>
      </c>
      <c r="K384" s="191">
        <v>151731</v>
      </c>
      <c r="L384" s="191">
        <v>7793</v>
      </c>
      <c r="M384" s="190">
        <v>458</v>
      </c>
      <c r="N384" s="190">
        <v>458</v>
      </c>
      <c r="O384" s="191">
        <v>162274</v>
      </c>
    </row>
    <row r="385" spans="1:15" ht="11.25" customHeight="1" x14ac:dyDescent="0.25">
      <c r="A385" s="266"/>
      <c r="B385" s="187" t="s">
        <v>206</v>
      </c>
      <c r="C385" s="188" t="s">
        <v>205</v>
      </c>
      <c r="D385" s="190">
        <v>6</v>
      </c>
      <c r="E385" s="190">
        <v>327</v>
      </c>
      <c r="F385" s="190">
        <v>19</v>
      </c>
      <c r="G385" s="190">
        <v>2</v>
      </c>
      <c r="H385" s="189"/>
      <c r="I385" s="190">
        <v>354</v>
      </c>
      <c r="J385" s="191">
        <v>2682</v>
      </c>
      <c r="K385" s="191">
        <v>146145</v>
      </c>
      <c r="L385" s="191">
        <v>8492</v>
      </c>
      <c r="M385" s="190">
        <v>894</v>
      </c>
      <c r="N385" s="189"/>
      <c r="O385" s="191">
        <v>158213</v>
      </c>
    </row>
    <row r="386" spans="1:15" ht="11.25" customHeight="1" x14ac:dyDescent="0.25">
      <c r="A386" s="266"/>
      <c r="B386" s="187" t="s">
        <v>207</v>
      </c>
      <c r="C386" s="188" t="s">
        <v>204</v>
      </c>
      <c r="D386" s="190">
        <v>32</v>
      </c>
      <c r="E386" s="191">
        <v>1201</v>
      </c>
      <c r="F386" s="190">
        <v>68</v>
      </c>
      <c r="G386" s="190">
        <v>10</v>
      </c>
      <c r="H386" s="190">
        <v>1</v>
      </c>
      <c r="I386" s="191">
        <v>1312</v>
      </c>
      <c r="J386" s="191">
        <v>9629</v>
      </c>
      <c r="K386" s="191">
        <v>361386</v>
      </c>
      <c r="L386" s="191">
        <v>20461</v>
      </c>
      <c r="M386" s="191">
        <v>3009</v>
      </c>
      <c r="N386" s="190">
        <v>301</v>
      </c>
      <c r="O386" s="191">
        <v>394786</v>
      </c>
    </row>
    <row r="387" spans="1:15" ht="11.25" customHeight="1" x14ac:dyDescent="0.25">
      <c r="A387" s="266"/>
      <c r="B387" s="187" t="s">
        <v>207</v>
      </c>
      <c r="C387" s="188" t="s">
        <v>205</v>
      </c>
      <c r="D387" s="190">
        <v>43</v>
      </c>
      <c r="E387" s="191">
        <v>1170</v>
      </c>
      <c r="F387" s="190">
        <v>49</v>
      </c>
      <c r="G387" s="190">
        <v>3</v>
      </c>
      <c r="H387" s="190">
        <v>1</v>
      </c>
      <c r="I387" s="191">
        <v>1266</v>
      </c>
      <c r="J387" s="191">
        <v>13635</v>
      </c>
      <c r="K387" s="191">
        <v>370994</v>
      </c>
      <c r="L387" s="191">
        <v>15537</v>
      </c>
      <c r="M387" s="190">
        <v>951</v>
      </c>
      <c r="N387" s="190">
        <v>317</v>
      </c>
      <c r="O387" s="191">
        <v>401434</v>
      </c>
    </row>
    <row r="388" spans="1:15" ht="11.25" customHeight="1" x14ac:dyDescent="0.25">
      <c r="A388" s="266"/>
      <c r="B388" s="187" t="s">
        <v>208</v>
      </c>
      <c r="C388" s="188" t="s">
        <v>204</v>
      </c>
      <c r="D388" s="190">
        <v>12</v>
      </c>
      <c r="E388" s="190">
        <v>249</v>
      </c>
      <c r="F388" s="190">
        <v>25</v>
      </c>
      <c r="G388" s="190">
        <v>2</v>
      </c>
      <c r="H388" s="190">
        <v>2</v>
      </c>
      <c r="I388" s="190">
        <v>290</v>
      </c>
      <c r="J388" s="191">
        <v>1241</v>
      </c>
      <c r="K388" s="191">
        <v>25745</v>
      </c>
      <c r="L388" s="191">
        <v>2585</v>
      </c>
      <c r="M388" s="190">
        <v>207</v>
      </c>
      <c r="N388" s="190">
        <v>207</v>
      </c>
      <c r="O388" s="191">
        <v>29985</v>
      </c>
    </row>
    <row r="389" spans="1:15" ht="11.25" customHeight="1" x14ac:dyDescent="0.25">
      <c r="A389" s="266"/>
      <c r="B389" s="187" t="s">
        <v>208</v>
      </c>
      <c r="C389" s="188" t="s">
        <v>205</v>
      </c>
      <c r="D389" s="190">
        <v>9</v>
      </c>
      <c r="E389" s="190">
        <v>182</v>
      </c>
      <c r="F389" s="190">
        <v>9</v>
      </c>
      <c r="G389" s="190">
        <v>3</v>
      </c>
      <c r="H389" s="189"/>
      <c r="I389" s="190">
        <v>203</v>
      </c>
      <c r="J389" s="191">
        <v>1694</v>
      </c>
      <c r="K389" s="191">
        <v>34265</v>
      </c>
      <c r="L389" s="191">
        <v>1694</v>
      </c>
      <c r="M389" s="190">
        <v>565</v>
      </c>
      <c r="N389" s="189"/>
      <c r="O389" s="191">
        <v>38218</v>
      </c>
    </row>
    <row r="390" spans="1:15" ht="11.25" customHeight="1" x14ac:dyDescent="0.25">
      <c r="A390" s="266"/>
      <c r="B390" s="187" t="s">
        <v>209</v>
      </c>
      <c r="C390" s="188" t="s">
        <v>204</v>
      </c>
      <c r="D390" s="190">
        <v>207</v>
      </c>
      <c r="E390" s="191">
        <v>3945</v>
      </c>
      <c r="F390" s="190">
        <v>406</v>
      </c>
      <c r="G390" s="190">
        <v>158</v>
      </c>
      <c r="H390" s="190">
        <v>5</v>
      </c>
      <c r="I390" s="191">
        <v>4721</v>
      </c>
      <c r="J390" s="191">
        <v>19602</v>
      </c>
      <c r="K390" s="191">
        <v>373567</v>
      </c>
      <c r="L390" s="191">
        <v>38446</v>
      </c>
      <c r="M390" s="191">
        <v>14962</v>
      </c>
      <c r="N390" s="190">
        <v>473</v>
      </c>
      <c r="O390" s="191">
        <v>447050</v>
      </c>
    </row>
    <row r="391" spans="1:15" ht="11.25" customHeight="1" x14ac:dyDescent="0.25">
      <c r="A391" s="266"/>
      <c r="B391" s="187" t="s">
        <v>210</v>
      </c>
      <c r="C391" s="188" t="s">
        <v>205</v>
      </c>
      <c r="D391" s="190">
        <v>97</v>
      </c>
      <c r="E391" s="191">
        <v>2956</v>
      </c>
      <c r="F391" s="190">
        <v>642</v>
      </c>
      <c r="G391" s="190">
        <v>37</v>
      </c>
      <c r="H391" s="190">
        <v>10</v>
      </c>
      <c r="I391" s="191">
        <v>3742</v>
      </c>
      <c r="J391" s="191">
        <v>18336</v>
      </c>
      <c r="K391" s="191">
        <v>558766</v>
      </c>
      <c r="L391" s="191">
        <v>121356</v>
      </c>
      <c r="M391" s="191">
        <v>6994</v>
      </c>
      <c r="N391" s="191">
        <v>1890</v>
      </c>
      <c r="O391" s="191">
        <v>707342</v>
      </c>
    </row>
    <row r="392" spans="1:15" ht="11.25" customHeight="1" x14ac:dyDescent="0.25">
      <c r="A392" s="266"/>
      <c r="B392" s="187" t="s">
        <v>211</v>
      </c>
      <c r="C392" s="188" t="s">
        <v>204</v>
      </c>
      <c r="D392" s="190">
        <v>25</v>
      </c>
      <c r="E392" s="191">
        <v>1227</v>
      </c>
      <c r="F392" s="190">
        <v>91</v>
      </c>
      <c r="G392" s="190">
        <v>11</v>
      </c>
      <c r="H392" s="190">
        <v>2</v>
      </c>
      <c r="I392" s="191">
        <v>1356</v>
      </c>
      <c r="J392" s="191">
        <v>4233</v>
      </c>
      <c r="K392" s="191">
        <v>207744</v>
      </c>
      <c r="L392" s="191">
        <v>15407</v>
      </c>
      <c r="M392" s="191">
        <v>1862</v>
      </c>
      <c r="N392" s="190">
        <v>339</v>
      </c>
      <c r="O392" s="191">
        <v>229585</v>
      </c>
    </row>
    <row r="393" spans="1:15" ht="11.25" customHeight="1" x14ac:dyDescent="0.25">
      <c r="A393" s="266"/>
      <c r="B393" s="187" t="s">
        <v>212</v>
      </c>
      <c r="C393" s="188" t="s">
        <v>205</v>
      </c>
      <c r="D393" s="190">
        <v>44</v>
      </c>
      <c r="E393" s="191">
        <v>2700</v>
      </c>
      <c r="F393" s="190">
        <v>292</v>
      </c>
      <c r="G393" s="190">
        <v>5</v>
      </c>
      <c r="H393" s="190">
        <v>3</v>
      </c>
      <c r="I393" s="191">
        <v>3044</v>
      </c>
      <c r="J393" s="191">
        <v>9225</v>
      </c>
      <c r="K393" s="191">
        <v>566089</v>
      </c>
      <c r="L393" s="191">
        <v>61221</v>
      </c>
      <c r="M393" s="191">
        <v>1048</v>
      </c>
      <c r="N393" s="190">
        <v>629</v>
      </c>
      <c r="O393" s="191">
        <v>638212</v>
      </c>
    </row>
    <row r="394" spans="1:15" ht="11.25" customHeight="1" x14ac:dyDescent="0.25">
      <c r="A394" s="267"/>
      <c r="B394" s="268" t="s">
        <v>13</v>
      </c>
      <c r="C394" s="268"/>
      <c r="D394" s="190">
        <v>479</v>
      </c>
      <c r="E394" s="191">
        <v>14290</v>
      </c>
      <c r="F394" s="191">
        <v>1619</v>
      </c>
      <c r="G394" s="190">
        <v>232</v>
      </c>
      <c r="H394" s="190">
        <v>25</v>
      </c>
      <c r="I394" s="195">
        <v>16645</v>
      </c>
      <c r="J394" s="191">
        <v>82111</v>
      </c>
      <c r="K394" s="191">
        <v>2797354</v>
      </c>
      <c r="L394" s="191">
        <v>293453</v>
      </c>
      <c r="M394" s="191">
        <v>30950</v>
      </c>
      <c r="N394" s="191">
        <v>4614</v>
      </c>
      <c r="O394" s="197">
        <v>3208482</v>
      </c>
    </row>
    <row r="395" spans="1:15" ht="11.25" customHeight="1" x14ac:dyDescent="0.25">
      <c r="A395" s="265" t="s">
        <v>103</v>
      </c>
      <c r="B395" s="187" t="s">
        <v>203</v>
      </c>
      <c r="C395" s="188" t="s">
        <v>204</v>
      </c>
      <c r="D395" s="189"/>
      <c r="E395" s="189"/>
      <c r="F395" s="190">
        <v>34</v>
      </c>
      <c r="G395" s="189"/>
      <c r="H395" s="190">
        <v>4</v>
      </c>
      <c r="I395" s="190">
        <v>38</v>
      </c>
      <c r="J395" s="189"/>
      <c r="K395" s="189"/>
      <c r="L395" s="191">
        <v>14899</v>
      </c>
      <c r="M395" s="189"/>
      <c r="N395" s="191">
        <v>1753</v>
      </c>
      <c r="O395" s="191">
        <v>16652</v>
      </c>
    </row>
    <row r="396" spans="1:15" ht="11.25" customHeight="1" x14ac:dyDescent="0.25">
      <c r="A396" s="266"/>
      <c r="B396" s="187" t="s">
        <v>203</v>
      </c>
      <c r="C396" s="188" t="s">
        <v>205</v>
      </c>
      <c r="D396" s="190">
        <v>1</v>
      </c>
      <c r="E396" s="189"/>
      <c r="F396" s="190">
        <v>39</v>
      </c>
      <c r="G396" s="189"/>
      <c r="H396" s="190">
        <v>8</v>
      </c>
      <c r="I396" s="190">
        <v>48</v>
      </c>
      <c r="J396" s="190">
        <v>425</v>
      </c>
      <c r="K396" s="189"/>
      <c r="L396" s="191">
        <v>16577</v>
      </c>
      <c r="M396" s="189"/>
      <c r="N396" s="191">
        <v>3400</v>
      </c>
      <c r="O396" s="191">
        <v>20402</v>
      </c>
    </row>
    <row r="397" spans="1:15" ht="11.25" customHeight="1" x14ac:dyDescent="0.25">
      <c r="A397" s="266"/>
      <c r="B397" s="187" t="s">
        <v>206</v>
      </c>
      <c r="C397" s="188" t="s">
        <v>204</v>
      </c>
      <c r="D397" s="190">
        <v>3</v>
      </c>
      <c r="E397" s="190">
        <v>1</v>
      </c>
      <c r="F397" s="190">
        <v>237</v>
      </c>
      <c r="G397" s="190">
        <v>2</v>
      </c>
      <c r="H397" s="190">
        <v>236</v>
      </c>
      <c r="I397" s="190">
        <v>479</v>
      </c>
      <c r="J397" s="191">
        <v>1308</v>
      </c>
      <c r="K397" s="190">
        <v>436</v>
      </c>
      <c r="L397" s="191">
        <v>103311</v>
      </c>
      <c r="M397" s="190">
        <v>872</v>
      </c>
      <c r="N397" s="191">
        <v>102876</v>
      </c>
      <c r="O397" s="191">
        <v>208803</v>
      </c>
    </row>
    <row r="398" spans="1:15" ht="11.25" customHeight="1" x14ac:dyDescent="0.25">
      <c r="A398" s="266"/>
      <c r="B398" s="187" t="s">
        <v>206</v>
      </c>
      <c r="C398" s="188" t="s">
        <v>205</v>
      </c>
      <c r="D398" s="190">
        <v>5</v>
      </c>
      <c r="E398" s="189"/>
      <c r="F398" s="190">
        <v>224</v>
      </c>
      <c r="G398" s="190">
        <v>3</v>
      </c>
      <c r="H398" s="190">
        <v>220</v>
      </c>
      <c r="I398" s="190">
        <v>452</v>
      </c>
      <c r="J398" s="191">
        <v>2125</v>
      </c>
      <c r="K398" s="189"/>
      <c r="L398" s="191">
        <v>95200</v>
      </c>
      <c r="M398" s="191">
        <v>1275</v>
      </c>
      <c r="N398" s="191">
        <v>93500</v>
      </c>
      <c r="O398" s="191">
        <v>192100</v>
      </c>
    </row>
    <row r="399" spans="1:15" ht="11.25" customHeight="1" x14ac:dyDescent="0.25">
      <c r="A399" s="266"/>
      <c r="B399" s="187" t="s">
        <v>207</v>
      </c>
      <c r="C399" s="188" t="s">
        <v>204</v>
      </c>
      <c r="D399" s="190">
        <v>2</v>
      </c>
      <c r="E399" s="190">
        <v>2</v>
      </c>
      <c r="F399" s="190">
        <v>719</v>
      </c>
      <c r="G399" s="190">
        <v>6</v>
      </c>
      <c r="H399" s="190">
        <v>879</v>
      </c>
      <c r="I399" s="191">
        <v>1608</v>
      </c>
      <c r="J399" s="190">
        <v>572</v>
      </c>
      <c r="K399" s="190">
        <v>572</v>
      </c>
      <c r="L399" s="191">
        <v>205737</v>
      </c>
      <c r="M399" s="191">
        <v>1717</v>
      </c>
      <c r="N399" s="191">
        <v>251519</v>
      </c>
      <c r="O399" s="191">
        <v>460117</v>
      </c>
    </row>
    <row r="400" spans="1:15" ht="11.25" customHeight="1" x14ac:dyDescent="0.25">
      <c r="A400" s="266"/>
      <c r="B400" s="187" t="s">
        <v>207</v>
      </c>
      <c r="C400" s="188" t="s">
        <v>205</v>
      </c>
      <c r="D400" s="190">
        <v>8</v>
      </c>
      <c r="E400" s="190">
        <v>3</v>
      </c>
      <c r="F400" s="190">
        <v>707</v>
      </c>
      <c r="G400" s="190">
        <v>5</v>
      </c>
      <c r="H400" s="190">
        <v>847</v>
      </c>
      <c r="I400" s="191">
        <v>1570</v>
      </c>
      <c r="J400" s="191">
        <v>2412</v>
      </c>
      <c r="K400" s="190">
        <v>905</v>
      </c>
      <c r="L400" s="191">
        <v>213184</v>
      </c>
      <c r="M400" s="191">
        <v>1508</v>
      </c>
      <c r="N400" s="191">
        <v>255399</v>
      </c>
      <c r="O400" s="191">
        <v>473408</v>
      </c>
    </row>
    <row r="401" spans="1:15" ht="11.25" customHeight="1" x14ac:dyDescent="0.25">
      <c r="A401" s="266"/>
      <c r="B401" s="187" t="s">
        <v>208</v>
      </c>
      <c r="C401" s="188" t="s">
        <v>204</v>
      </c>
      <c r="D401" s="190">
        <v>2</v>
      </c>
      <c r="E401" s="190">
        <v>1</v>
      </c>
      <c r="F401" s="190">
        <v>154</v>
      </c>
      <c r="G401" s="189"/>
      <c r="H401" s="190">
        <v>124</v>
      </c>
      <c r="I401" s="190">
        <v>281</v>
      </c>
      <c r="J401" s="190">
        <v>197</v>
      </c>
      <c r="K401" s="190">
        <v>98</v>
      </c>
      <c r="L401" s="191">
        <v>15142</v>
      </c>
      <c r="M401" s="189"/>
      <c r="N401" s="191">
        <v>12192</v>
      </c>
      <c r="O401" s="191">
        <v>27629</v>
      </c>
    </row>
    <row r="402" spans="1:15" ht="11.25" customHeight="1" x14ac:dyDescent="0.25">
      <c r="A402" s="266"/>
      <c r="B402" s="187" t="s">
        <v>208</v>
      </c>
      <c r="C402" s="188" t="s">
        <v>205</v>
      </c>
      <c r="D402" s="189"/>
      <c r="E402" s="190">
        <v>1</v>
      </c>
      <c r="F402" s="190">
        <v>105</v>
      </c>
      <c r="G402" s="189"/>
      <c r="H402" s="190">
        <v>100</v>
      </c>
      <c r="I402" s="190">
        <v>206</v>
      </c>
      <c r="J402" s="189"/>
      <c r="K402" s="190">
        <v>179</v>
      </c>
      <c r="L402" s="191">
        <v>18799</v>
      </c>
      <c r="M402" s="189"/>
      <c r="N402" s="191">
        <v>17903</v>
      </c>
      <c r="O402" s="191">
        <v>36881</v>
      </c>
    </row>
    <row r="403" spans="1:15" ht="11.25" customHeight="1" x14ac:dyDescent="0.25">
      <c r="A403" s="266"/>
      <c r="B403" s="187" t="s">
        <v>209</v>
      </c>
      <c r="C403" s="188" t="s">
        <v>204</v>
      </c>
      <c r="D403" s="190">
        <v>43</v>
      </c>
      <c r="E403" s="190">
        <v>53</v>
      </c>
      <c r="F403" s="191">
        <v>2288</v>
      </c>
      <c r="G403" s="190">
        <v>7</v>
      </c>
      <c r="H403" s="191">
        <v>2569</v>
      </c>
      <c r="I403" s="191">
        <v>4960</v>
      </c>
      <c r="J403" s="191">
        <v>3872</v>
      </c>
      <c r="K403" s="191">
        <v>4773</v>
      </c>
      <c r="L403" s="191">
        <v>206031</v>
      </c>
      <c r="M403" s="190">
        <v>630</v>
      </c>
      <c r="N403" s="191">
        <v>231334</v>
      </c>
      <c r="O403" s="191">
        <v>446640</v>
      </c>
    </row>
    <row r="404" spans="1:15" ht="11.25" customHeight="1" x14ac:dyDescent="0.25">
      <c r="A404" s="266"/>
      <c r="B404" s="187" t="s">
        <v>210</v>
      </c>
      <c r="C404" s="188" t="s">
        <v>205</v>
      </c>
      <c r="D404" s="190">
        <v>21</v>
      </c>
      <c r="E404" s="190">
        <v>20</v>
      </c>
      <c r="F404" s="191">
        <v>1834</v>
      </c>
      <c r="G404" s="190">
        <v>6</v>
      </c>
      <c r="H404" s="191">
        <v>1969</v>
      </c>
      <c r="I404" s="191">
        <v>3850</v>
      </c>
      <c r="J404" s="191">
        <v>3775</v>
      </c>
      <c r="K404" s="191">
        <v>3595</v>
      </c>
      <c r="L404" s="191">
        <v>329670</v>
      </c>
      <c r="M404" s="191">
        <v>1079</v>
      </c>
      <c r="N404" s="191">
        <v>353937</v>
      </c>
      <c r="O404" s="191">
        <v>692056</v>
      </c>
    </row>
    <row r="405" spans="1:15" ht="11.25" customHeight="1" x14ac:dyDescent="0.25">
      <c r="A405" s="266"/>
      <c r="B405" s="187" t="s">
        <v>211</v>
      </c>
      <c r="C405" s="188" t="s">
        <v>204</v>
      </c>
      <c r="D405" s="190">
        <v>2</v>
      </c>
      <c r="E405" s="190">
        <v>9</v>
      </c>
      <c r="F405" s="190">
        <v>737</v>
      </c>
      <c r="G405" s="190">
        <v>2</v>
      </c>
      <c r="H405" s="190">
        <v>735</v>
      </c>
      <c r="I405" s="191">
        <v>1485</v>
      </c>
      <c r="J405" s="190">
        <v>322</v>
      </c>
      <c r="K405" s="191">
        <v>1449</v>
      </c>
      <c r="L405" s="191">
        <v>118660</v>
      </c>
      <c r="M405" s="190">
        <v>322</v>
      </c>
      <c r="N405" s="191">
        <v>118338</v>
      </c>
      <c r="O405" s="191">
        <v>239091</v>
      </c>
    </row>
    <row r="406" spans="1:15" ht="11.25" customHeight="1" x14ac:dyDescent="0.25">
      <c r="A406" s="266"/>
      <c r="B406" s="187" t="s">
        <v>212</v>
      </c>
      <c r="C406" s="188" t="s">
        <v>205</v>
      </c>
      <c r="D406" s="190">
        <v>5</v>
      </c>
      <c r="E406" s="190">
        <v>17</v>
      </c>
      <c r="F406" s="191">
        <v>1658</v>
      </c>
      <c r="G406" s="190">
        <v>4</v>
      </c>
      <c r="H406" s="191">
        <v>1706</v>
      </c>
      <c r="I406" s="191">
        <v>3390</v>
      </c>
      <c r="J406" s="190">
        <v>997</v>
      </c>
      <c r="K406" s="191">
        <v>3389</v>
      </c>
      <c r="L406" s="191">
        <v>330568</v>
      </c>
      <c r="M406" s="190">
        <v>798</v>
      </c>
      <c r="N406" s="191">
        <v>340138</v>
      </c>
      <c r="O406" s="191">
        <v>675890</v>
      </c>
    </row>
    <row r="407" spans="1:15" ht="11.25" customHeight="1" x14ac:dyDescent="0.25">
      <c r="A407" s="267"/>
      <c r="B407" s="268" t="s">
        <v>13</v>
      </c>
      <c r="C407" s="268"/>
      <c r="D407" s="190">
        <v>92</v>
      </c>
      <c r="E407" s="190">
        <v>107</v>
      </c>
      <c r="F407" s="191">
        <v>8736</v>
      </c>
      <c r="G407" s="190">
        <v>35</v>
      </c>
      <c r="H407" s="191">
        <v>9397</v>
      </c>
      <c r="I407" s="195">
        <v>18367</v>
      </c>
      <c r="J407" s="191">
        <v>16005</v>
      </c>
      <c r="K407" s="191">
        <v>15396</v>
      </c>
      <c r="L407" s="191">
        <v>1667778</v>
      </c>
      <c r="M407" s="191">
        <v>8201</v>
      </c>
      <c r="N407" s="191">
        <v>1782289</v>
      </c>
      <c r="O407" s="197">
        <v>3489669</v>
      </c>
    </row>
    <row r="408" spans="1:15" ht="11.25" customHeight="1" x14ac:dyDescent="0.25">
      <c r="A408" s="265" t="s">
        <v>104</v>
      </c>
      <c r="B408" s="187" t="s">
        <v>203</v>
      </c>
      <c r="C408" s="188" t="s">
        <v>204</v>
      </c>
      <c r="D408" s="190">
        <v>74</v>
      </c>
      <c r="E408" s="190">
        <v>1</v>
      </c>
      <c r="F408" s="190">
        <v>111</v>
      </c>
      <c r="G408" s="190">
        <v>2</v>
      </c>
      <c r="H408" s="189"/>
      <c r="I408" s="190">
        <v>188</v>
      </c>
      <c r="J408" s="191">
        <v>32170</v>
      </c>
      <c r="K408" s="190">
        <v>435</v>
      </c>
      <c r="L408" s="191">
        <v>48255</v>
      </c>
      <c r="M408" s="190">
        <v>869</v>
      </c>
      <c r="N408" s="189"/>
      <c r="O408" s="191">
        <v>81729</v>
      </c>
    </row>
    <row r="409" spans="1:15" ht="11.25" customHeight="1" x14ac:dyDescent="0.25">
      <c r="A409" s="266"/>
      <c r="B409" s="187" t="s">
        <v>203</v>
      </c>
      <c r="C409" s="188" t="s">
        <v>205</v>
      </c>
      <c r="D409" s="190">
        <v>107</v>
      </c>
      <c r="E409" s="189"/>
      <c r="F409" s="190">
        <v>95</v>
      </c>
      <c r="G409" s="190">
        <v>1</v>
      </c>
      <c r="H409" s="189"/>
      <c r="I409" s="190">
        <v>203</v>
      </c>
      <c r="J409" s="191">
        <v>45120</v>
      </c>
      <c r="K409" s="189"/>
      <c r="L409" s="191">
        <v>40060</v>
      </c>
      <c r="M409" s="190">
        <v>422</v>
      </c>
      <c r="N409" s="189"/>
      <c r="O409" s="191">
        <v>85602</v>
      </c>
    </row>
    <row r="410" spans="1:15" ht="11.25" customHeight="1" x14ac:dyDescent="0.25">
      <c r="A410" s="266"/>
      <c r="B410" s="187" t="s">
        <v>206</v>
      </c>
      <c r="C410" s="188" t="s">
        <v>204</v>
      </c>
      <c r="D410" s="190">
        <v>534</v>
      </c>
      <c r="E410" s="190">
        <v>7</v>
      </c>
      <c r="F410" s="190">
        <v>544</v>
      </c>
      <c r="G410" s="190">
        <v>10</v>
      </c>
      <c r="H410" s="190">
        <v>1</v>
      </c>
      <c r="I410" s="191">
        <v>1096</v>
      </c>
      <c r="J410" s="191">
        <v>230930</v>
      </c>
      <c r="K410" s="191">
        <v>3027</v>
      </c>
      <c r="L410" s="191">
        <v>235255</v>
      </c>
      <c r="M410" s="191">
        <v>4325</v>
      </c>
      <c r="N410" s="190">
        <v>432</v>
      </c>
      <c r="O410" s="191">
        <v>473969</v>
      </c>
    </row>
    <row r="411" spans="1:15" ht="11.25" customHeight="1" x14ac:dyDescent="0.25">
      <c r="A411" s="266"/>
      <c r="B411" s="187" t="s">
        <v>206</v>
      </c>
      <c r="C411" s="188" t="s">
        <v>205</v>
      </c>
      <c r="D411" s="190">
        <v>539</v>
      </c>
      <c r="E411" s="190">
        <v>10</v>
      </c>
      <c r="F411" s="190">
        <v>483</v>
      </c>
      <c r="G411" s="190">
        <v>5</v>
      </c>
      <c r="H411" s="190">
        <v>2</v>
      </c>
      <c r="I411" s="191">
        <v>1039</v>
      </c>
      <c r="J411" s="191">
        <v>227257</v>
      </c>
      <c r="K411" s="191">
        <v>4216</v>
      </c>
      <c r="L411" s="191">
        <v>203646</v>
      </c>
      <c r="M411" s="191">
        <v>2108</v>
      </c>
      <c r="N411" s="190">
        <v>843</v>
      </c>
      <c r="O411" s="191">
        <v>438070</v>
      </c>
    </row>
    <row r="412" spans="1:15" ht="11.25" customHeight="1" x14ac:dyDescent="0.25">
      <c r="A412" s="266"/>
      <c r="B412" s="187" t="s">
        <v>207</v>
      </c>
      <c r="C412" s="188" t="s">
        <v>204</v>
      </c>
      <c r="D412" s="191">
        <v>1743</v>
      </c>
      <c r="E412" s="190">
        <v>26</v>
      </c>
      <c r="F412" s="191">
        <v>1702</v>
      </c>
      <c r="G412" s="190">
        <v>24</v>
      </c>
      <c r="H412" s="190">
        <v>5</v>
      </c>
      <c r="I412" s="191">
        <v>3500</v>
      </c>
      <c r="J412" s="191">
        <v>494788</v>
      </c>
      <c r="K412" s="191">
        <v>7381</v>
      </c>
      <c r="L412" s="191">
        <v>483150</v>
      </c>
      <c r="M412" s="191">
        <v>6813</v>
      </c>
      <c r="N412" s="191">
        <v>1419</v>
      </c>
      <c r="O412" s="191">
        <v>993551</v>
      </c>
    </row>
    <row r="413" spans="1:15" ht="11.25" customHeight="1" x14ac:dyDescent="0.25">
      <c r="A413" s="266"/>
      <c r="B413" s="187" t="s">
        <v>207</v>
      </c>
      <c r="C413" s="188" t="s">
        <v>205</v>
      </c>
      <c r="D413" s="191">
        <v>1556</v>
      </c>
      <c r="E413" s="190">
        <v>35</v>
      </c>
      <c r="F413" s="191">
        <v>1561</v>
      </c>
      <c r="G413" s="190">
        <v>14</v>
      </c>
      <c r="H413" s="190">
        <v>3</v>
      </c>
      <c r="I413" s="191">
        <v>3169</v>
      </c>
      <c r="J413" s="191">
        <v>465462</v>
      </c>
      <c r="K413" s="191">
        <v>10470</v>
      </c>
      <c r="L413" s="191">
        <v>466958</v>
      </c>
      <c r="M413" s="191">
        <v>4188</v>
      </c>
      <c r="N413" s="190">
        <v>897</v>
      </c>
      <c r="O413" s="191">
        <v>947975</v>
      </c>
    </row>
    <row r="414" spans="1:15" ht="11.25" customHeight="1" x14ac:dyDescent="0.25">
      <c r="A414" s="266"/>
      <c r="B414" s="187" t="s">
        <v>208</v>
      </c>
      <c r="C414" s="188" t="s">
        <v>204</v>
      </c>
      <c r="D414" s="190">
        <v>304</v>
      </c>
      <c r="E414" s="190">
        <v>8</v>
      </c>
      <c r="F414" s="190">
        <v>294</v>
      </c>
      <c r="G414" s="190">
        <v>6</v>
      </c>
      <c r="H414" s="189"/>
      <c r="I414" s="190">
        <v>612</v>
      </c>
      <c r="J414" s="191">
        <v>29653</v>
      </c>
      <c r="K414" s="190">
        <v>780</v>
      </c>
      <c r="L414" s="191">
        <v>28677</v>
      </c>
      <c r="M414" s="190">
        <v>585</v>
      </c>
      <c r="N414" s="189"/>
      <c r="O414" s="191">
        <v>59695</v>
      </c>
    </row>
    <row r="415" spans="1:15" ht="11.25" customHeight="1" x14ac:dyDescent="0.25">
      <c r="A415" s="266"/>
      <c r="B415" s="187" t="s">
        <v>208</v>
      </c>
      <c r="C415" s="188" t="s">
        <v>205</v>
      </c>
      <c r="D415" s="190">
        <v>209</v>
      </c>
      <c r="E415" s="190">
        <v>7</v>
      </c>
      <c r="F415" s="190">
        <v>216</v>
      </c>
      <c r="G415" s="190">
        <v>1</v>
      </c>
      <c r="H415" s="189"/>
      <c r="I415" s="190">
        <v>433</v>
      </c>
      <c r="J415" s="191">
        <v>37121</v>
      </c>
      <c r="K415" s="191">
        <v>1243</v>
      </c>
      <c r="L415" s="191">
        <v>38364</v>
      </c>
      <c r="M415" s="190">
        <v>178</v>
      </c>
      <c r="N415" s="189"/>
      <c r="O415" s="191">
        <v>76906</v>
      </c>
    </row>
    <row r="416" spans="1:15" ht="11.25" customHeight="1" x14ac:dyDescent="0.25">
      <c r="A416" s="266"/>
      <c r="B416" s="187" t="s">
        <v>209</v>
      </c>
      <c r="C416" s="188" t="s">
        <v>204</v>
      </c>
      <c r="D416" s="191">
        <v>4418</v>
      </c>
      <c r="E416" s="190">
        <v>246</v>
      </c>
      <c r="F416" s="191">
        <v>5647</v>
      </c>
      <c r="G416" s="190">
        <v>95</v>
      </c>
      <c r="H416" s="190">
        <v>24</v>
      </c>
      <c r="I416" s="191">
        <v>10430</v>
      </c>
      <c r="J416" s="191">
        <v>394677</v>
      </c>
      <c r="K416" s="191">
        <v>21976</v>
      </c>
      <c r="L416" s="191">
        <v>504468</v>
      </c>
      <c r="M416" s="191">
        <v>8487</v>
      </c>
      <c r="N416" s="191">
        <v>2144</v>
      </c>
      <c r="O416" s="191">
        <v>931752</v>
      </c>
    </row>
    <row r="417" spans="1:15" ht="11.25" customHeight="1" x14ac:dyDescent="0.25">
      <c r="A417" s="266"/>
      <c r="B417" s="187" t="s">
        <v>210</v>
      </c>
      <c r="C417" s="188" t="s">
        <v>205</v>
      </c>
      <c r="D417" s="191">
        <v>3808</v>
      </c>
      <c r="E417" s="190">
        <v>106</v>
      </c>
      <c r="F417" s="191">
        <v>4851</v>
      </c>
      <c r="G417" s="190">
        <v>66</v>
      </c>
      <c r="H417" s="190">
        <v>19</v>
      </c>
      <c r="I417" s="191">
        <v>8850</v>
      </c>
      <c r="J417" s="191">
        <v>679073</v>
      </c>
      <c r="K417" s="191">
        <v>18903</v>
      </c>
      <c r="L417" s="191">
        <v>865070</v>
      </c>
      <c r="M417" s="191">
        <v>11770</v>
      </c>
      <c r="N417" s="191">
        <v>3388</v>
      </c>
      <c r="O417" s="191">
        <v>1578204</v>
      </c>
    </row>
    <row r="418" spans="1:15" ht="11.25" customHeight="1" x14ac:dyDescent="0.25">
      <c r="A418" s="266"/>
      <c r="B418" s="187" t="s">
        <v>211</v>
      </c>
      <c r="C418" s="188" t="s">
        <v>204</v>
      </c>
      <c r="D418" s="191">
        <v>1442</v>
      </c>
      <c r="E418" s="190">
        <v>30</v>
      </c>
      <c r="F418" s="191">
        <v>1846</v>
      </c>
      <c r="G418" s="190">
        <v>5</v>
      </c>
      <c r="H418" s="190">
        <v>1</v>
      </c>
      <c r="I418" s="191">
        <v>3324</v>
      </c>
      <c r="J418" s="191">
        <v>230326</v>
      </c>
      <c r="K418" s="191">
        <v>4792</v>
      </c>
      <c r="L418" s="191">
        <v>294856</v>
      </c>
      <c r="M418" s="190">
        <v>799</v>
      </c>
      <c r="N418" s="190">
        <v>160</v>
      </c>
      <c r="O418" s="191">
        <v>530933</v>
      </c>
    </row>
    <row r="419" spans="1:15" ht="11.25" customHeight="1" x14ac:dyDescent="0.25">
      <c r="A419" s="266"/>
      <c r="B419" s="187" t="s">
        <v>212</v>
      </c>
      <c r="C419" s="188" t="s">
        <v>205</v>
      </c>
      <c r="D419" s="191">
        <v>3480</v>
      </c>
      <c r="E419" s="190">
        <v>73</v>
      </c>
      <c r="F419" s="191">
        <v>4030</v>
      </c>
      <c r="G419" s="190">
        <v>22</v>
      </c>
      <c r="H419" s="190">
        <v>4</v>
      </c>
      <c r="I419" s="191">
        <v>7609</v>
      </c>
      <c r="J419" s="191">
        <v>688327</v>
      </c>
      <c r="K419" s="191">
        <v>14439</v>
      </c>
      <c r="L419" s="191">
        <v>797114</v>
      </c>
      <c r="M419" s="191">
        <v>4351</v>
      </c>
      <c r="N419" s="190">
        <v>791</v>
      </c>
      <c r="O419" s="191">
        <v>1505022</v>
      </c>
    </row>
    <row r="420" spans="1:15" ht="11.25" customHeight="1" x14ac:dyDescent="0.25">
      <c r="A420" s="267"/>
      <c r="B420" s="268" t="s">
        <v>13</v>
      </c>
      <c r="C420" s="268"/>
      <c r="D420" s="191">
        <v>18214</v>
      </c>
      <c r="E420" s="190">
        <v>549</v>
      </c>
      <c r="F420" s="191">
        <v>21380</v>
      </c>
      <c r="G420" s="190">
        <v>251</v>
      </c>
      <c r="H420" s="190">
        <v>59</v>
      </c>
      <c r="I420" s="195">
        <v>40453</v>
      </c>
      <c r="J420" s="191">
        <v>3554904</v>
      </c>
      <c r="K420" s="191">
        <v>87662</v>
      </c>
      <c r="L420" s="191">
        <v>4005873</v>
      </c>
      <c r="M420" s="191">
        <v>44895</v>
      </c>
      <c r="N420" s="191">
        <v>10074</v>
      </c>
      <c r="O420" s="197">
        <v>7703408</v>
      </c>
    </row>
    <row r="421" spans="1:15" ht="11.25" customHeight="1" x14ac:dyDescent="0.25">
      <c r="A421" s="265" t="s">
        <v>105</v>
      </c>
      <c r="B421" s="187" t="s">
        <v>203</v>
      </c>
      <c r="C421" s="188" t="s">
        <v>204</v>
      </c>
      <c r="D421" s="190">
        <v>1</v>
      </c>
      <c r="E421" s="189"/>
      <c r="F421" s="190">
        <v>34</v>
      </c>
      <c r="G421" s="189"/>
      <c r="H421" s="190">
        <v>23</v>
      </c>
      <c r="I421" s="190">
        <v>58</v>
      </c>
      <c r="J421" s="190">
        <v>463</v>
      </c>
      <c r="K421" s="189"/>
      <c r="L421" s="191">
        <v>15727</v>
      </c>
      <c r="M421" s="189"/>
      <c r="N421" s="191">
        <v>10639</v>
      </c>
      <c r="O421" s="191">
        <v>26829</v>
      </c>
    </row>
    <row r="422" spans="1:15" ht="11.25" customHeight="1" x14ac:dyDescent="0.25">
      <c r="A422" s="266"/>
      <c r="B422" s="187" t="s">
        <v>203</v>
      </c>
      <c r="C422" s="188" t="s">
        <v>205</v>
      </c>
      <c r="D422" s="190">
        <v>1</v>
      </c>
      <c r="E422" s="190">
        <v>2</v>
      </c>
      <c r="F422" s="190">
        <v>23</v>
      </c>
      <c r="G422" s="189"/>
      <c r="H422" s="190">
        <v>14</v>
      </c>
      <c r="I422" s="190">
        <v>40</v>
      </c>
      <c r="J422" s="190">
        <v>449</v>
      </c>
      <c r="K422" s="190">
        <v>897</v>
      </c>
      <c r="L422" s="191">
        <v>10319</v>
      </c>
      <c r="M422" s="189"/>
      <c r="N422" s="191">
        <v>6281</v>
      </c>
      <c r="O422" s="191">
        <v>17946</v>
      </c>
    </row>
    <row r="423" spans="1:15" ht="11.25" customHeight="1" x14ac:dyDescent="0.25">
      <c r="A423" s="266"/>
      <c r="B423" s="187" t="s">
        <v>206</v>
      </c>
      <c r="C423" s="188" t="s">
        <v>204</v>
      </c>
      <c r="D423" s="190">
        <v>12</v>
      </c>
      <c r="E423" s="190">
        <v>11</v>
      </c>
      <c r="F423" s="190">
        <v>224</v>
      </c>
      <c r="G423" s="190">
        <v>1</v>
      </c>
      <c r="H423" s="190">
        <v>179</v>
      </c>
      <c r="I423" s="190">
        <v>427</v>
      </c>
      <c r="J423" s="191">
        <v>5522</v>
      </c>
      <c r="K423" s="191">
        <v>5061</v>
      </c>
      <c r="L423" s="191">
        <v>103069</v>
      </c>
      <c r="M423" s="190">
        <v>460</v>
      </c>
      <c r="N423" s="191">
        <v>82363</v>
      </c>
      <c r="O423" s="191">
        <v>196475</v>
      </c>
    </row>
    <row r="424" spans="1:15" ht="11.25" customHeight="1" x14ac:dyDescent="0.25">
      <c r="A424" s="266"/>
      <c r="B424" s="187" t="s">
        <v>206</v>
      </c>
      <c r="C424" s="188" t="s">
        <v>205</v>
      </c>
      <c r="D424" s="190">
        <v>12</v>
      </c>
      <c r="E424" s="190">
        <v>15</v>
      </c>
      <c r="F424" s="190">
        <v>217</v>
      </c>
      <c r="G424" s="190">
        <v>2</v>
      </c>
      <c r="H424" s="190">
        <v>142</v>
      </c>
      <c r="I424" s="190">
        <v>388</v>
      </c>
      <c r="J424" s="191">
        <v>5383</v>
      </c>
      <c r="K424" s="191">
        <v>6729</v>
      </c>
      <c r="L424" s="191">
        <v>97349</v>
      </c>
      <c r="M424" s="190">
        <v>897</v>
      </c>
      <c r="N424" s="191">
        <v>63703</v>
      </c>
      <c r="O424" s="191">
        <v>174061</v>
      </c>
    </row>
    <row r="425" spans="1:15" ht="11.25" customHeight="1" x14ac:dyDescent="0.25">
      <c r="A425" s="266"/>
      <c r="B425" s="187" t="s">
        <v>207</v>
      </c>
      <c r="C425" s="188" t="s">
        <v>204</v>
      </c>
      <c r="D425" s="190">
        <v>18</v>
      </c>
      <c r="E425" s="190">
        <v>47</v>
      </c>
      <c r="F425" s="190">
        <v>330</v>
      </c>
      <c r="G425" s="190">
        <v>4</v>
      </c>
      <c r="H425" s="190">
        <v>753</v>
      </c>
      <c r="I425" s="191">
        <v>1152</v>
      </c>
      <c r="J425" s="191">
        <v>5437</v>
      </c>
      <c r="K425" s="191">
        <v>14196</v>
      </c>
      <c r="L425" s="191">
        <v>99673</v>
      </c>
      <c r="M425" s="191">
        <v>1208</v>
      </c>
      <c r="N425" s="191">
        <v>227436</v>
      </c>
      <c r="O425" s="191">
        <v>347950</v>
      </c>
    </row>
    <row r="426" spans="1:15" ht="11.25" customHeight="1" x14ac:dyDescent="0.25">
      <c r="A426" s="266"/>
      <c r="B426" s="187" t="s">
        <v>207</v>
      </c>
      <c r="C426" s="188" t="s">
        <v>205</v>
      </c>
      <c r="D426" s="190">
        <v>26</v>
      </c>
      <c r="E426" s="190">
        <v>44</v>
      </c>
      <c r="F426" s="190">
        <v>315</v>
      </c>
      <c r="G426" s="190">
        <v>1</v>
      </c>
      <c r="H426" s="190">
        <v>678</v>
      </c>
      <c r="I426" s="191">
        <v>1064</v>
      </c>
      <c r="J426" s="191">
        <v>8275</v>
      </c>
      <c r="K426" s="191">
        <v>14005</v>
      </c>
      <c r="L426" s="191">
        <v>100260</v>
      </c>
      <c r="M426" s="190">
        <v>318</v>
      </c>
      <c r="N426" s="191">
        <v>215797</v>
      </c>
      <c r="O426" s="191">
        <v>338655</v>
      </c>
    </row>
    <row r="427" spans="1:15" ht="11.25" customHeight="1" x14ac:dyDescent="0.25">
      <c r="A427" s="266"/>
      <c r="B427" s="187" t="s">
        <v>208</v>
      </c>
      <c r="C427" s="188" t="s">
        <v>204</v>
      </c>
      <c r="D427" s="190">
        <v>1</v>
      </c>
      <c r="E427" s="190">
        <v>8</v>
      </c>
      <c r="F427" s="190">
        <v>72</v>
      </c>
      <c r="G427" s="190">
        <v>2</v>
      </c>
      <c r="H427" s="190">
        <v>132</v>
      </c>
      <c r="I427" s="190">
        <v>215</v>
      </c>
      <c r="J427" s="190">
        <v>104</v>
      </c>
      <c r="K427" s="190">
        <v>830</v>
      </c>
      <c r="L427" s="191">
        <v>7473</v>
      </c>
      <c r="M427" s="190">
        <v>208</v>
      </c>
      <c r="N427" s="191">
        <v>13700</v>
      </c>
      <c r="O427" s="191">
        <v>22315</v>
      </c>
    </row>
    <row r="428" spans="1:15" ht="11.25" customHeight="1" x14ac:dyDescent="0.25">
      <c r="A428" s="266"/>
      <c r="B428" s="187" t="s">
        <v>208</v>
      </c>
      <c r="C428" s="188" t="s">
        <v>205</v>
      </c>
      <c r="D428" s="190">
        <v>3</v>
      </c>
      <c r="E428" s="190">
        <v>10</v>
      </c>
      <c r="F428" s="190">
        <v>63</v>
      </c>
      <c r="G428" s="189"/>
      <c r="H428" s="190">
        <v>101</v>
      </c>
      <c r="I428" s="190">
        <v>177</v>
      </c>
      <c r="J428" s="190">
        <v>567</v>
      </c>
      <c r="K428" s="191">
        <v>1890</v>
      </c>
      <c r="L428" s="191">
        <v>11906</v>
      </c>
      <c r="M428" s="189"/>
      <c r="N428" s="191">
        <v>19087</v>
      </c>
      <c r="O428" s="191">
        <v>33450</v>
      </c>
    </row>
    <row r="429" spans="1:15" ht="11.25" customHeight="1" x14ac:dyDescent="0.25">
      <c r="A429" s="266"/>
      <c r="B429" s="187" t="s">
        <v>209</v>
      </c>
      <c r="C429" s="188" t="s">
        <v>204</v>
      </c>
      <c r="D429" s="190">
        <v>133</v>
      </c>
      <c r="E429" s="190">
        <v>309</v>
      </c>
      <c r="F429" s="191">
        <v>1429</v>
      </c>
      <c r="G429" s="190">
        <v>21</v>
      </c>
      <c r="H429" s="191">
        <v>2740</v>
      </c>
      <c r="I429" s="191">
        <v>4632</v>
      </c>
      <c r="J429" s="191">
        <v>12642</v>
      </c>
      <c r="K429" s="191">
        <v>29371</v>
      </c>
      <c r="L429" s="191">
        <v>135828</v>
      </c>
      <c r="M429" s="191">
        <v>1996</v>
      </c>
      <c r="N429" s="191">
        <v>260440</v>
      </c>
      <c r="O429" s="191">
        <v>440277</v>
      </c>
    </row>
    <row r="430" spans="1:15" ht="11.25" customHeight="1" x14ac:dyDescent="0.25">
      <c r="A430" s="266"/>
      <c r="B430" s="187" t="s">
        <v>210</v>
      </c>
      <c r="C430" s="188" t="s">
        <v>205</v>
      </c>
      <c r="D430" s="190">
        <v>67</v>
      </c>
      <c r="E430" s="190">
        <v>253</v>
      </c>
      <c r="F430" s="191">
        <v>1059</v>
      </c>
      <c r="G430" s="190">
        <v>13</v>
      </c>
      <c r="H430" s="191">
        <v>2112</v>
      </c>
      <c r="I430" s="191">
        <v>3504</v>
      </c>
      <c r="J430" s="191">
        <v>12713</v>
      </c>
      <c r="K430" s="191">
        <v>48005</v>
      </c>
      <c r="L430" s="191">
        <v>200936</v>
      </c>
      <c r="M430" s="191">
        <v>2467</v>
      </c>
      <c r="N430" s="191">
        <v>400733</v>
      </c>
      <c r="O430" s="191">
        <v>664854</v>
      </c>
    </row>
    <row r="431" spans="1:15" ht="11.25" customHeight="1" x14ac:dyDescent="0.25">
      <c r="A431" s="266"/>
      <c r="B431" s="187" t="s">
        <v>211</v>
      </c>
      <c r="C431" s="188" t="s">
        <v>204</v>
      </c>
      <c r="D431" s="190">
        <v>15</v>
      </c>
      <c r="E431" s="190">
        <v>77</v>
      </c>
      <c r="F431" s="190">
        <v>458</v>
      </c>
      <c r="G431" s="189"/>
      <c r="H431" s="190">
        <v>875</v>
      </c>
      <c r="I431" s="191">
        <v>1425</v>
      </c>
      <c r="J431" s="191">
        <v>2549</v>
      </c>
      <c r="K431" s="191">
        <v>13086</v>
      </c>
      <c r="L431" s="191">
        <v>77837</v>
      </c>
      <c r="M431" s="189"/>
      <c r="N431" s="191">
        <v>148706</v>
      </c>
      <c r="O431" s="191">
        <v>242178</v>
      </c>
    </row>
    <row r="432" spans="1:15" ht="11.25" customHeight="1" x14ac:dyDescent="0.25">
      <c r="A432" s="266"/>
      <c r="B432" s="187" t="s">
        <v>212</v>
      </c>
      <c r="C432" s="188" t="s">
        <v>205</v>
      </c>
      <c r="D432" s="190">
        <v>15</v>
      </c>
      <c r="E432" s="190">
        <v>193</v>
      </c>
      <c r="F432" s="191">
        <v>1057</v>
      </c>
      <c r="G432" s="190">
        <v>3</v>
      </c>
      <c r="H432" s="191">
        <v>2039</v>
      </c>
      <c r="I432" s="191">
        <v>3307</v>
      </c>
      <c r="J432" s="191">
        <v>3157</v>
      </c>
      <c r="K432" s="191">
        <v>40618</v>
      </c>
      <c r="L432" s="191">
        <v>222450</v>
      </c>
      <c r="M432" s="190">
        <v>631</v>
      </c>
      <c r="N432" s="191">
        <v>429115</v>
      </c>
      <c r="O432" s="191">
        <v>695971</v>
      </c>
    </row>
    <row r="433" spans="1:15" ht="11.25" customHeight="1" x14ac:dyDescent="0.25">
      <c r="A433" s="267"/>
      <c r="B433" s="268" t="s">
        <v>13</v>
      </c>
      <c r="C433" s="268"/>
      <c r="D433" s="190">
        <v>304</v>
      </c>
      <c r="E433" s="190">
        <v>969</v>
      </c>
      <c r="F433" s="191">
        <v>5281</v>
      </c>
      <c r="G433" s="190">
        <v>47</v>
      </c>
      <c r="H433" s="191">
        <v>9788</v>
      </c>
      <c r="I433" s="195">
        <v>16389</v>
      </c>
      <c r="J433" s="191">
        <v>57261</v>
      </c>
      <c r="K433" s="191">
        <v>174688</v>
      </c>
      <c r="L433" s="191">
        <v>1082827</v>
      </c>
      <c r="M433" s="191">
        <v>8185</v>
      </c>
      <c r="N433" s="191">
        <v>1878000</v>
      </c>
      <c r="O433" s="197">
        <v>3200961</v>
      </c>
    </row>
    <row r="434" spans="1:15" ht="11.25" customHeight="1" x14ac:dyDescent="0.25">
      <c r="A434" s="265" t="s">
        <v>106</v>
      </c>
      <c r="B434" s="187" t="s">
        <v>203</v>
      </c>
      <c r="C434" s="188" t="s">
        <v>204</v>
      </c>
      <c r="D434" s="190">
        <v>1</v>
      </c>
      <c r="E434" s="190">
        <v>2</v>
      </c>
      <c r="F434" s="189"/>
      <c r="G434" s="190">
        <v>38</v>
      </c>
      <c r="H434" s="189"/>
      <c r="I434" s="190">
        <v>41</v>
      </c>
      <c r="J434" s="190">
        <v>500</v>
      </c>
      <c r="K434" s="191">
        <v>1000</v>
      </c>
      <c r="L434" s="189"/>
      <c r="M434" s="191">
        <v>18998</v>
      </c>
      <c r="N434" s="189"/>
      <c r="O434" s="191">
        <v>20498</v>
      </c>
    </row>
    <row r="435" spans="1:15" ht="11.25" customHeight="1" x14ac:dyDescent="0.25">
      <c r="A435" s="266"/>
      <c r="B435" s="187" t="s">
        <v>203</v>
      </c>
      <c r="C435" s="188" t="s">
        <v>205</v>
      </c>
      <c r="D435" s="189"/>
      <c r="E435" s="190">
        <v>1</v>
      </c>
      <c r="F435" s="190">
        <v>1</v>
      </c>
      <c r="G435" s="190">
        <v>32</v>
      </c>
      <c r="H435" s="189"/>
      <c r="I435" s="190">
        <v>34</v>
      </c>
      <c r="J435" s="189"/>
      <c r="K435" s="190">
        <v>485</v>
      </c>
      <c r="L435" s="190">
        <v>485</v>
      </c>
      <c r="M435" s="191">
        <v>15518</v>
      </c>
      <c r="N435" s="189"/>
      <c r="O435" s="191">
        <v>16488</v>
      </c>
    </row>
    <row r="436" spans="1:15" ht="11.25" customHeight="1" x14ac:dyDescent="0.25">
      <c r="A436" s="266"/>
      <c r="B436" s="187" t="s">
        <v>206</v>
      </c>
      <c r="C436" s="188" t="s">
        <v>204</v>
      </c>
      <c r="D436" s="189"/>
      <c r="E436" s="190">
        <v>1</v>
      </c>
      <c r="F436" s="190">
        <v>4</v>
      </c>
      <c r="G436" s="190">
        <v>243</v>
      </c>
      <c r="H436" s="190">
        <v>2</v>
      </c>
      <c r="I436" s="190">
        <v>250</v>
      </c>
      <c r="J436" s="189"/>
      <c r="K436" s="190">
        <v>497</v>
      </c>
      <c r="L436" s="191">
        <v>1989</v>
      </c>
      <c r="M436" s="191">
        <v>120849</v>
      </c>
      <c r="N436" s="190">
        <v>995</v>
      </c>
      <c r="O436" s="191">
        <v>124330</v>
      </c>
    </row>
    <row r="437" spans="1:15" ht="11.25" customHeight="1" x14ac:dyDescent="0.25">
      <c r="A437" s="266"/>
      <c r="B437" s="187" t="s">
        <v>206</v>
      </c>
      <c r="C437" s="188" t="s">
        <v>205</v>
      </c>
      <c r="D437" s="190">
        <v>1</v>
      </c>
      <c r="E437" s="190">
        <v>7</v>
      </c>
      <c r="F437" s="190">
        <v>3</v>
      </c>
      <c r="G437" s="190">
        <v>268</v>
      </c>
      <c r="H437" s="190">
        <v>5</v>
      </c>
      <c r="I437" s="190">
        <v>284</v>
      </c>
      <c r="J437" s="190">
        <v>485</v>
      </c>
      <c r="K437" s="191">
        <v>3394</v>
      </c>
      <c r="L437" s="191">
        <v>1455</v>
      </c>
      <c r="M437" s="191">
        <v>129946</v>
      </c>
      <c r="N437" s="191">
        <v>2424</v>
      </c>
      <c r="O437" s="191">
        <v>137704</v>
      </c>
    </row>
    <row r="438" spans="1:15" ht="11.25" customHeight="1" x14ac:dyDescent="0.25">
      <c r="A438" s="266"/>
      <c r="B438" s="187" t="s">
        <v>207</v>
      </c>
      <c r="C438" s="188" t="s">
        <v>204</v>
      </c>
      <c r="D438" s="190">
        <v>4</v>
      </c>
      <c r="E438" s="190">
        <v>14</v>
      </c>
      <c r="F438" s="190">
        <v>5</v>
      </c>
      <c r="G438" s="190">
        <v>806</v>
      </c>
      <c r="H438" s="190">
        <v>11</v>
      </c>
      <c r="I438" s="190">
        <v>840</v>
      </c>
      <c r="J438" s="191">
        <v>1306</v>
      </c>
      <c r="K438" s="191">
        <v>4570</v>
      </c>
      <c r="L438" s="191">
        <v>1632</v>
      </c>
      <c r="M438" s="191">
        <v>263121</v>
      </c>
      <c r="N438" s="191">
        <v>3591</v>
      </c>
      <c r="O438" s="191">
        <v>274220</v>
      </c>
    </row>
    <row r="439" spans="1:15" ht="11.25" customHeight="1" x14ac:dyDescent="0.25">
      <c r="A439" s="266"/>
      <c r="B439" s="187" t="s">
        <v>207</v>
      </c>
      <c r="C439" s="188" t="s">
        <v>205</v>
      </c>
      <c r="D439" s="190">
        <v>1</v>
      </c>
      <c r="E439" s="190">
        <v>17</v>
      </c>
      <c r="F439" s="190">
        <v>9</v>
      </c>
      <c r="G439" s="190">
        <v>834</v>
      </c>
      <c r="H439" s="190">
        <v>8</v>
      </c>
      <c r="I439" s="190">
        <v>869</v>
      </c>
      <c r="J439" s="190">
        <v>344</v>
      </c>
      <c r="K439" s="191">
        <v>5848</v>
      </c>
      <c r="L439" s="191">
        <v>3096</v>
      </c>
      <c r="M439" s="191">
        <v>286905</v>
      </c>
      <c r="N439" s="191">
        <v>2752</v>
      </c>
      <c r="O439" s="191">
        <v>298945</v>
      </c>
    </row>
    <row r="440" spans="1:15" ht="11.25" customHeight="1" x14ac:dyDescent="0.25">
      <c r="A440" s="266"/>
      <c r="B440" s="187" t="s">
        <v>208</v>
      </c>
      <c r="C440" s="188" t="s">
        <v>204</v>
      </c>
      <c r="D440" s="189"/>
      <c r="E440" s="190">
        <v>1</v>
      </c>
      <c r="F440" s="190">
        <v>4</v>
      </c>
      <c r="G440" s="190">
        <v>164</v>
      </c>
      <c r="H440" s="190">
        <v>3</v>
      </c>
      <c r="I440" s="190">
        <v>172</v>
      </c>
      <c r="J440" s="189"/>
      <c r="K440" s="190">
        <v>112</v>
      </c>
      <c r="L440" s="190">
        <v>449</v>
      </c>
      <c r="M440" s="191">
        <v>18396</v>
      </c>
      <c r="N440" s="190">
        <v>337</v>
      </c>
      <c r="O440" s="191">
        <v>19294</v>
      </c>
    </row>
    <row r="441" spans="1:15" ht="11.25" customHeight="1" x14ac:dyDescent="0.25">
      <c r="A441" s="266"/>
      <c r="B441" s="187" t="s">
        <v>208</v>
      </c>
      <c r="C441" s="188" t="s">
        <v>205</v>
      </c>
      <c r="D441" s="189"/>
      <c r="E441" s="190">
        <v>2</v>
      </c>
      <c r="F441" s="190">
        <v>3</v>
      </c>
      <c r="G441" s="190">
        <v>101</v>
      </c>
      <c r="H441" s="190">
        <v>2</v>
      </c>
      <c r="I441" s="190">
        <v>108</v>
      </c>
      <c r="J441" s="189"/>
      <c r="K441" s="190">
        <v>409</v>
      </c>
      <c r="L441" s="190">
        <v>613</v>
      </c>
      <c r="M441" s="191">
        <v>20630</v>
      </c>
      <c r="N441" s="190">
        <v>409</v>
      </c>
      <c r="O441" s="191">
        <v>22061</v>
      </c>
    </row>
    <row r="442" spans="1:15" ht="11.25" customHeight="1" x14ac:dyDescent="0.25">
      <c r="A442" s="266"/>
      <c r="B442" s="187" t="s">
        <v>209</v>
      </c>
      <c r="C442" s="188" t="s">
        <v>204</v>
      </c>
      <c r="D442" s="190">
        <v>25</v>
      </c>
      <c r="E442" s="190">
        <v>70</v>
      </c>
      <c r="F442" s="190">
        <v>69</v>
      </c>
      <c r="G442" s="191">
        <v>2787</v>
      </c>
      <c r="H442" s="190">
        <v>17</v>
      </c>
      <c r="I442" s="191">
        <v>2968</v>
      </c>
      <c r="J442" s="191">
        <v>2568</v>
      </c>
      <c r="K442" s="191">
        <v>7191</v>
      </c>
      <c r="L442" s="191">
        <v>7089</v>
      </c>
      <c r="M442" s="191">
        <v>286319</v>
      </c>
      <c r="N442" s="191">
        <v>1746</v>
      </c>
      <c r="O442" s="191">
        <v>304913</v>
      </c>
    </row>
    <row r="443" spans="1:15" ht="11.25" customHeight="1" x14ac:dyDescent="0.25">
      <c r="A443" s="266"/>
      <c r="B443" s="187" t="s">
        <v>210</v>
      </c>
      <c r="C443" s="188" t="s">
        <v>205</v>
      </c>
      <c r="D443" s="190">
        <v>17</v>
      </c>
      <c r="E443" s="190">
        <v>57</v>
      </c>
      <c r="F443" s="190">
        <v>34</v>
      </c>
      <c r="G443" s="191">
        <v>2246</v>
      </c>
      <c r="H443" s="190">
        <v>22</v>
      </c>
      <c r="I443" s="191">
        <v>2376</v>
      </c>
      <c r="J443" s="191">
        <v>3486</v>
      </c>
      <c r="K443" s="191">
        <v>11689</v>
      </c>
      <c r="L443" s="191">
        <v>6973</v>
      </c>
      <c r="M443" s="191">
        <v>460604</v>
      </c>
      <c r="N443" s="191">
        <v>4512</v>
      </c>
      <c r="O443" s="191">
        <v>487264</v>
      </c>
    </row>
    <row r="444" spans="1:15" ht="11.25" customHeight="1" x14ac:dyDescent="0.25">
      <c r="A444" s="266"/>
      <c r="B444" s="187" t="s">
        <v>211</v>
      </c>
      <c r="C444" s="188" t="s">
        <v>204</v>
      </c>
      <c r="D444" s="190">
        <v>1</v>
      </c>
      <c r="E444" s="190">
        <v>21</v>
      </c>
      <c r="F444" s="190">
        <v>10</v>
      </c>
      <c r="G444" s="191">
        <v>1018</v>
      </c>
      <c r="H444" s="190">
        <v>5</v>
      </c>
      <c r="I444" s="191">
        <v>1055</v>
      </c>
      <c r="J444" s="190">
        <v>184</v>
      </c>
      <c r="K444" s="191">
        <v>3857</v>
      </c>
      <c r="L444" s="191">
        <v>1837</v>
      </c>
      <c r="M444" s="191">
        <v>186992</v>
      </c>
      <c r="N444" s="190">
        <v>918</v>
      </c>
      <c r="O444" s="191">
        <v>193788</v>
      </c>
    </row>
    <row r="445" spans="1:15" ht="11.25" customHeight="1" x14ac:dyDescent="0.25">
      <c r="A445" s="266"/>
      <c r="B445" s="187" t="s">
        <v>212</v>
      </c>
      <c r="C445" s="188" t="s">
        <v>205</v>
      </c>
      <c r="D445" s="190">
        <v>4</v>
      </c>
      <c r="E445" s="190">
        <v>55</v>
      </c>
      <c r="F445" s="190">
        <v>10</v>
      </c>
      <c r="G445" s="191">
        <v>2299</v>
      </c>
      <c r="H445" s="190">
        <v>10</v>
      </c>
      <c r="I445" s="191">
        <v>2378</v>
      </c>
      <c r="J445" s="190">
        <v>910</v>
      </c>
      <c r="K445" s="191">
        <v>12511</v>
      </c>
      <c r="L445" s="191">
        <v>2275</v>
      </c>
      <c r="M445" s="191">
        <v>522940</v>
      </c>
      <c r="N445" s="191">
        <v>2275</v>
      </c>
      <c r="O445" s="191">
        <v>540911</v>
      </c>
    </row>
    <row r="446" spans="1:15" ht="11.25" customHeight="1" x14ac:dyDescent="0.25">
      <c r="A446" s="267"/>
      <c r="B446" s="268" t="s">
        <v>13</v>
      </c>
      <c r="C446" s="268"/>
      <c r="D446" s="190">
        <v>54</v>
      </c>
      <c r="E446" s="190">
        <v>248</v>
      </c>
      <c r="F446" s="190">
        <v>152</v>
      </c>
      <c r="G446" s="191">
        <v>10836</v>
      </c>
      <c r="H446" s="190">
        <v>85</v>
      </c>
      <c r="I446" s="195">
        <v>11375</v>
      </c>
      <c r="J446" s="191">
        <v>9783</v>
      </c>
      <c r="K446" s="191">
        <v>51563</v>
      </c>
      <c r="L446" s="191">
        <v>27893</v>
      </c>
      <c r="M446" s="191">
        <v>2331218</v>
      </c>
      <c r="N446" s="191">
        <v>19959</v>
      </c>
      <c r="O446" s="197">
        <v>2440416</v>
      </c>
    </row>
    <row r="447" spans="1:15" ht="11.25" customHeight="1" x14ac:dyDescent="0.25">
      <c r="A447" s="265" t="s">
        <v>107</v>
      </c>
      <c r="B447" s="187" t="s">
        <v>203</v>
      </c>
      <c r="C447" s="188" t="s">
        <v>204</v>
      </c>
      <c r="D447" s="190">
        <v>2</v>
      </c>
      <c r="E447" s="190">
        <v>109</v>
      </c>
      <c r="F447" s="190">
        <v>42</v>
      </c>
      <c r="G447" s="189"/>
      <c r="H447" s="189"/>
      <c r="I447" s="190">
        <v>153</v>
      </c>
      <c r="J447" s="190">
        <v>869</v>
      </c>
      <c r="K447" s="191">
        <v>47386</v>
      </c>
      <c r="L447" s="191">
        <v>18259</v>
      </c>
      <c r="M447" s="189"/>
      <c r="N447" s="189"/>
      <c r="O447" s="191">
        <v>66514</v>
      </c>
    </row>
    <row r="448" spans="1:15" ht="11.25" customHeight="1" x14ac:dyDescent="0.25">
      <c r="A448" s="266"/>
      <c r="B448" s="187" t="s">
        <v>203</v>
      </c>
      <c r="C448" s="188" t="s">
        <v>205</v>
      </c>
      <c r="D448" s="190">
        <v>1</v>
      </c>
      <c r="E448" s="190">
        <v>120</v>
      </c>
      <c r="F448" s="190">
        <v>42</v>
      </c>
      <c r="G448" s="189"/>
      <c r="H448" s="189"/>
      <c r="I448" s="190">
        <v>163</v>
      </c>
      <c r="J448" s="190">
        <v>422</v>
      </c>
      <c r="K448" s="191">
        <v>50602</v>
      </c>
      <c r="L448" s="191">
        <v>17711</v>
      </c>
      <c r="M448" s="189"/>
      <c r="N448" s="189"/>
      <c r="O448" s="191">
        <v>68735</v>
      </c>
    </row>
    <row r="449" spans="1:15" ht="11.25" customHeight="1" x14ac:dyDescent="0.25">
      <c r="A449" s="266"/>
      <c r="B449" s="187" t="s">
        <v>206</v>
      </c>
      <c r="C449" s="188" t="s">
        <v>204</v>
      </c>
      <c r="D449" s="190">
        <v>9</v>
      </c>
      <c r="E449" s="190">
        <v>608</v>
      </c>
      <c r="F449" s="190">
        <v>198</v>
      </c>
      <c r="G449" s="190">
        <v>4</v>
      </c>
      <c r="H449" s="190">
        <v>1</v>
      </c>
      <c r="I449" s="190">
        <v>820</v>
      </c>
      <c r="J449" s="191">
        <v>3892</v>
      </c>
      <c r="K449" s="191">
        <v>262932</v>
      </c>
      <c r="L449" s="191">
        <v>85626</v>
      </c>
      <c r="M449" s="191">
        <v>1730</v>
      </c>
      <c r="N449" s="190">
        <v>432</v>
      </c>
      <c r="O449" s="191">
        <v>354612</v>
      </c>
    </row>
    <row r="450" spans="1:15" ht="11.25" customHeight="1" x14ac:dyDescent="0.25">
      <c r="A450" s="266"/>
      <c r="B450" s="187" t="s">
        <v>206</v>
      </c>
      <c r="C450" s="188" t="s">
        <v>205</v>
      </c>
      <c r="D450" s="190">
        <v>14</v>
      </c>
      <c r="E450" s="190">
        <v>547</v>
      </c>
      <c r="F450" s="190">
        <v>212</v>
      </c>
      <c r="G450" s="190">
        <v>2</v>
      </c>
      <c r="H450" s="189"/>
      <c r="I450" s="190">
        <v>775</v>
      </c>
      <c r="J450" s="191">
        <v>5903</v>
      </c>
      <c r="K450" s="191">
        <v>230630</v>
      </c>
      <c r="L450" s="191">
        <v>89385</v>
      </c>
      <c r="M450" s="190">
        <v>843</v>
      </c>
      <c r="N450" s="189"/>
      <c r="O450" s="191">
        <v>326761</v>
      </c>
    </row>
    <row r="451" spans="1:15" ht="11.25" customHeight="1" x14ac:dyDescent="0.25">
      <c r="A451" s="266"/>
      <c r="B451" s="187" t="s">
        <v>207</v>
      </c>
      <c r="C451" s="188" t="s">
        <v>204</v>
      </c>
      <c r="D451" s="190">
        <v>24</v>
      </c>
      <c r="E451" s="191">
        <v>1747</v>
      </c>
      <c r="F451" s="190">
        <v>827</v>
      </c>
      <c r="G451" s="190">
        <v>16</v>
      </c>
      <c r="H451" s="190">
        <v>4</v>
      </c>
      <c r="I451" s="191">
        <v>2618</v>
      </c>
      <c r="J451" s="191">
        <v>6813</v>
      </c>
      <c r="K451" s="191">
        <v>495924</v>
      </c>
      <c r="L451" s="191">
        <v>234762</v>
      </c>
      <c r="M451" s="191">
        <v>4542</v>
      </c>
      <c r="N451" s="191">
        <v>1135</v>
      </c>
      <c r="O451" s="191">
        <v>743176</v>
      </c>
    </row>
    <row r="452" spans="1:15" ht="11.25" customHeight="1" x14ac:dyDescent="0.25">
      <c r="A452" s="266"/>
      <c r="B452" s="187" t="s">
        <v>207</v>
      </c>
      <c r="C452" s="188" t="s">
        <v>205</v>
      </c>
      <c r="D452" s="190">
        <v>41</v>
      </c>
      <c r="E452" s="191">
        <v>1580</v>
      </c>
      <c r="F452" s="190">
        <v>806</v>
      </c>
      <c r="G452" s="190">
        <v>6</v>
      </c>
      <c r="H452" s="189"/>
      <c r="I452" s="191">
        <v>2433</v>
      </c>
      <c r="J452" s="191">
        <v>12265</v>
      </c>
      <c r="K452" s="191">
        <v>472641</v>
      </c>
      <c r="L452" s="191">
        <v>241107</v>
      </c>
      <c r="M452" s="191">
        <v>1795</v>
      </c>
      <c r="N452" s="189"/>
      <c r="O452" s="191">
        <v>727808</v>
      </c>
    </row>
    <row r="453" spans="1:15" ht="11.25" customHeight="1" x14ac:dyDescent="0.25">
      <c r="A453" s="266"/>
      <c r="B453" s="187" t="s">
        <v>208</v>
      </c>
      <c r="C453" s="188" t="s">
        <v>204</v>
      </c>
      <c r="D453" s="190">
        <v>2</v>
      </c>
      <c r="E453" s="190">
        <v>292</v>
      </c>
      <c r="F453" s="190">
        <v>137</v>
      </c>
      <c r="G453" s="190">
        <v>4</v>
      </c>
      <c r="H453" s="189"/>
      <c r="I453" s="190">
        <v>435</v>
      </c>
      <c r="J453" s="190">
        <v>195</v>
      </c>
      <c r="K453" s="191">
        <v>28482</v>
      </c>
      <c r="L453" s="191">
        <v>13363</v>
      </c>
      <c r="M453" s="190">
        <v>390</v>
      </c>
      <c r="N453" s="189"/>
      <c r="O453" s="191">
        <v>42430</v>
      </c>
    </row>
    <row r="454" spans="1:15" ht="11.25" customHeight="1" x14ac:dyDescent="0.25">
      <c r="A454" s="266"/>
      <c r="B454" s="187" t="s">
        <v>208</v>
      </c>
      <c r="C454" s="188" t="s">
        <v>205</v>
      </c>
      <c r="D454" s="190">
        <v>4</v>
      </c>
      <c r="E454" s="190">
        <v>242</v>
      </c>
      <c r="F454" s="190">
        <v>107</v>
      </c>
      <c r="G454" s="190">
        <v>3</v>
      </c>
      <c r="H454" s="190">
        <v>1</v>
      </c>
      <c r="I454" s="190">
        <v>357</v>
      </c>
      <c r="J454" s="190">
        <v>710</v>
      </c>
      <c r="K454" s="191">
        <v>42982</v>
      </c>
      <c r="L454" s="191">
        <v>19005</v>
      </c>
      <c r="M454" s="190">
        <v>533</v>
      </c>
      <c r="N454" s="190">
        <v>178</v>
      </c>
      <c r="O454" s="191">
        <v>63408</v>
      </c>
    </row>
    <row r="455" spans="1:15" ht="11.25" customHeight="1" x14ac:dyDescent="0.25">
      <c r="A455" s="266"/>
      <c r="B455" s="187" t="s">
        <v>209</v>
      </c>
      <c r="C455" s="188" t="s">
        <v>204</v>
      </c>
      <c r="D455" s="190">
        <v>161</v>
      </c>
      <c r="E455" s="191">
        <v>5467</v>
      </c>
      <c r="F455" s="191">
        <v>1645</v>
      </c>
      <c r="G455" s="190">
        <v>166</v>
      </c>
      <c r="H455" s="190">
        <v>11</v>
      </c>
      <c r="I455" s="191">
        <v>7450</v>
      </c>
      <c r="J455" s="191">
        <v>14383</v>
      </c>
      <c r="K455" s="191">
        <v>488388</v>
      </c>
      <c r="L455" s="191">
        <v>146954</v>
      </c>
      <c r="M455" s="191">
        <v>14829</v>
      </c>
      <c r="N455" s="190">
        <v>983</v>
      </c>
      <c r="O455" s="191">
        <v>665537</v>
      </c>
    </row>
    <row r="456" spans="1:15" ht="11.25" customHeight="1" x14ac:dyDescent="0.25">
      <c r="A456" s="266"/>
      <c r="B456" s="187" t="s">
        <v>210</v>
      </c>
      <c r="C456" s="188" t="s">
        <v>205</v>
      </c>
      <c r="D456" s="190">
        <v>118</v>
      </c>
      <c r="E456" s="191">
        <v>4597</v>
      </c>
      <c r="F456" s="191">
        <v>1802</v>
      </c>
      <c r="G456" s="190">
        <v>108</v>
      </c>
      <c r="H456" s="190">
        <v>10</v>
      </c>
      <c r="I456" s="191">
        <v>6635</v>
      </c>
      <c r="J456" s="191">
        <v>21043</v>
      </c>
      <c r="K456" s="191">
        <v>819774</v>
      </c>
      <c r="L456" s="191">
        <v>321347</v>
      </c>
      <c r="M456" s="191">
        <v>19259</v>
      </c>
      <c r="N456" s="191">
        <v>1783</v>
      </c>
      <c r="O456" s="191">
        <v>1183206</v>
      </c>
    </row>
    <row r="457" spans="1:15" ht="11.25" customHeight="1" x14ac:dyDescent="0.25">
      <c r="A457" s="266"/>
      <c r="B457" s="187" t="s">
        <v>211</v>
      </c>
      <c r="C457" s="188" t="s">
        <v>204</v>
      </c>
      <c r="D457" s="190">
        <v>25</v>
      </c>
      <c r="E457" s="191">
        <v>1673</v>
      </c>
      <c r="F457" s="190">
        <v>462</v>
      </c>
      <c r="G457" s="190">
        <v>6</v>
      </c>
      <c r="H457" s="190">
        <v>3</v>
      </c>
      <c r="I457" s="191">
        <v>2169</v>
      </c>
      <c r="J457" s="191">
        <v>3993</v>
      </c>
      <c r="K457" s="191">
        <v>267223</v>
      </c>
      <c r="L457" s="191">
        <v>73794</v>
      </c>
      <c r="M457" s="190">
        <v>958</v>
      </c>
      <c r="N457" s="190">
        <v>479</v>
      </c>
      <c r="O457" s="191">
        <v>346447</v>
      </c>
    </row>
    <row r="458" spans="1:15" ht="11.25" customHeight="1" x14ac:dyDescent="0.25">
      <c r="A458" s="266"/>
      <c r="B458" s="187" t="s">
        <v>212</v>
      </c>
      <c r="C458" s="188" t="s">
        <v>205</v>
      </c>
      <c r="D458" s="190">
        <v>16</v>
      </c>
      <c r="E458" s="191">
        <v>3733</v>
      </c>
      <c r="F458" s="191">
        <v>1244</v>
      </c>
      <c r="G458" s="190">
        <v>17</v>
      </c>
      <c r="H458" s="190">
        <v>3</v>
      </c>
      <c r="I458" s="191">
        <v>5013</v>
      </c>
      <c r="J458" s="191">
        <v>3165</v>
      </c>
      <c r="K458" s="191">
        <v>738369</v>
      </c>
      <c r="L458" s="191">
        <v>246057</v>
      </c>
      <c r="M458" s="191">
        <v>3363</v>
      </c>
      <c r="N458" s="190">
        <v>593</v>
      </c>
      <c r="O458" s="191">
        <v>991547</v>
      </c>
    </row>
    <row r="459" spans="1:15" ht="11.25" customHeight="1" x14ac:dyDescent="0.25">
      <c r="A459" s="267"/>
      <c r="B459" s="268" t="s">
        <v>13</v>
      </c>
      <c r="C459" s="268"/>
      <c r="D459" s="190">
        <v>417</v>
      </c>
      <c r="E459" s="191">
        <v>20715</v>
      </c>
      <c r="F459" s="191">
        <v>7524</v>
      </c>
      <c r="G459" s="190">
        <v>332</v>
      </c>
      <c r="H459" s="190">
        <v>33</v>
      </c>
      <c r="I459" s="195">
        <v>29021</v>
      </c>
      <c r="J459" s="191">
        <v>73653</v>
      </c>
      <c r="K459" s="191">
        <v>3945333</v>
      </c>
      <c r="L459" s="191">
        <v>1507370</v>
      </c>
      <c r="M459" s="191">
        <v>48242</v>
      </c>
      <c r="N459" s="191">
        <v>5583</v>
      </c>
      <c r="O459" s="197">
        <v>5580181</v>
      </c>
    </row>
    <row r="460" spans="1:15" ht="11.25" customHeight="1" x14ac:dyDescent="0.25">
      <c r="A460" s="265" t="s">
        <v>108</v>
      </c>
      <c r="B460" s="187" t="s">
        <v>203</v>
      </c>
      <c r="C460" s="188" t="s">
        <v>204</v>
      </c>
      <c r="D460" s="190">
        <v>6</v>
      </c>
      <c r="E460" s="190">
        <v>2</v>
      </c>
      <c r="F460" s="190">
        <v>105</v>
      </c>
      <c r="G460" s="190">
        <v>1</v>
      </c>
      <c r="H460" s="190">
        <v>38</v>
      </c>
      <c r="I460" s="190">
        <v>152</v>
      </c>
      <c r="J460" s="191">
        <v>2608</v>
      </c>
      <c r="K460" s="190">
        <v>869</v>
      </c>
      <c r="L460" s="191">
        <v>45647</v>
      </c>
      <c r="M460" s="190">
        <v>435</v>
      </c>
      <c r="N460" s="191">
        <v>16520</v>
      </c>
      <c r="O460" s="191">
        <v>66079</v>
      </c>
    </row>
    <row r="461" spans="1:15" ht="11.25" customHeight="1" x14ac:dyDescent="0.25">
      <c r="A461" s="266"/>
      <c r="B461" s="187" t="s">
        <v>203</v>
      </c>
      <c r="C461" s="188" t="s">
        <v>205</v>
      </c>
      <c r="D461" s="190">
        <v>4</v>
      </c>
      <c r="E461" s="189"/>
      <c r="F461" s="190">
        <v>98</v>
      </c>
      <c r="G461" s="189"/>
      <c r="H461" s="190">
        <v>51</v>
      </c>
      <c r="I461" s="190">
        <v>153</v>
      </c>
      <c r="J461" s="191">
        <v>1687</v>
      </c>
      <c r="K461" s="189"/>
      <c r="L461" s="191">
        <v>41325</v>
      </c>
      <c r="M461" s="189"/>
      <c r="N461" s="191">
        <v>21506</v>
      </c>
      <c r="O461" s="191">
        <v>64518</v>
      </c>
    </row>
    <row r="462" spans="1:15" ht="11.25" customHeight="1" x14ac:dyDescent="0.25">
      <c r="A462" s="266"/>
      <c r="B462" s="187" t="s">
        <v>206</v>
      </c>
      <c r="C462" s="188" t="s">
        <v>204</v>
      </c>
      <c r="D462" s="190">
        <v>31</v>
      </c>
      <c r="E462" s="190">
        <v>6</v>
      </c>
      <c r="F462" s="190">
        <v>499</v>
      </c>
      <c r="G462" s="190">
        <v>9</v>
      </c>
      <c r="H462" s="190">
        <v>383</v>
      </c>
      <c r="I462" s="190">
        <v>928</v>
      </c>
      <c r="J462" s="191">
        <v>13406</v>
      </c>
      <c r="K462" s="191">
        <v>2595</v>
      </c>
      <c r="L462" s="191">
        <v>215794</v>
      </c>
      <c r="M462" s="191">
        <v>3892</v>
      </c>
      <c r="N462" s="191">
        <v>165630</v>
      </c>
      <c r="O462" s="191">
        <v>401317</v>
      </c>
    </row>
    <row r="463" spans="1:15" ht="11.25" customHeight="1" x14ac:dyDescent="0.25">
      <c r="A463" s="266"/>
      <c r="B463" s="187" t="s">
        <v>206</v>
      </c>
      <c r="C463" s="188" t="s">
        <v>205</v>
      </c>
      <c r="D463" s="190">
        <v>21</v>
      </c>
      <c r="E463" s="190">
        <v>7</v>
      </c>
      <c r="F463" s="190">
        <v>442</v>
      </c>
      <c r="G463" s="190">
        <v>10</v>
      </c>
      <c r="H463" s="190">
        <v>339</v>
      </c>
      <c r="I463" s="190">
        <v>819</v>
      </c>
      <c r="J463" s="191">
        <v>8854</v>
      </c>
      <c r="K463" s="191">
        <v>2951</v>
      </c>
      <c r="L463" s="191">
        <v>186360</v>
      </c>
      <c r="M463" s="191">
        <v>4216</v>
      </c>
      <c r="N463" s="191">
        <v>142932</v>
      </c>
      <c r="O463" s="191">
        <v>345313</v>
      </c>
    </row>
    <row r="464" spans="1:15" ht="11.25" customHeight="1" x14ac:dyDescent="0.25">
      <c r="A464" s="266"/>
      <c r="B464" s="187" t="s">
        <v>207</v>
      </c>
      <c r="C464" s="188" t="s">
        <v>204</v>
      </c>
      <c r="D464" s="190">
        <v>48</v>
      </c>
      <c r="E464" s="190">
        <v>18</v>
      </c>
      <c r="F464" s="191">
        <v>1661</v>
      </c>
      <c r="G464" s="190">
        <v>36</v>
      </c>
      <c r="H464" s="191">
        <v>1057</v>
      </c>
      <c r="I464" s="191">
        <v>2820</v>
      </c>
      <c r="J464" s="191">
        <v>13626</v>
      </c>
      <c r="K464" s="191">
        <v>5110</v>
      </c>
      <c r="L464" s="191">
        <v>471511</v>
      </c>
      <c r="M464" s="191">
        <v>10219</v>
      </c>
      <c r="N464" s="191">
        <v>300052</v>
      </c>
      <c r="O464" s="191">
        <v>800518</v>
      </c>
    </row>
    <row r="465" spans="1:15" ht="11.25" customHeight="1" x14ac:dyDescent="0.25">
      <c r="A465" s="266"/>
      <c r="B465" s="187" t="s">
        <v>207</v>
      </c>
      <c r="C465" s="188" t="s">
        <v>205</v>
      </c>
      <c r="D465" s="190">
        <v>35</v>
      </c>
      <c r="E465" s="190">
        <v>16</v>
      </c>
      <c r="F465" s="191">
        <v>1548</v>
      </c>
      <c r="G465" s="190">
        <v>31</v>
      </c>
      <c r="H465" s="190">
        <v>973</v>
      </c>
      <c r="I465" s="191">
        <v>2603</v>
      </c>
      <c r="J465" s="191">
        <v>10470</v>
      </c>
      <c r="K465" s="191">
        <v>4786</v>
      </c>
      <c r="L465" s="191">
        <v>463069</v>
      </c>
      <c r="M465" s="191">
        <v>9273</v>
      </c>
      <c r="N465" s="191">
        <v>291063</v>
      </c>
      <c r="O465" s="191">
        <v>778661</v>
      </c>
    </row>
    <row r="466" spans="1:15" ht="11.25" customHeight="1" x14ac:dyDescent="0.25">
      <c r="A466" s="266"/>
      <c r="B466" s="187" t="s">
        <v>208</v>
      </c>
      <c r="C466" s="188" t="s">
        <v>204</v>
      </c>
      <c r="D466" s="190">
        <v>3</v>
      </c>
      <c r="E466" s="190">
        <v>6</v>
      </c>
      <c r="F466" s="190">
        <v>241</v>
      </c>
      <c r="G466" s="190">
        <v>10</v>
      </c>
      <c r="H466" s="190">
        <v>166</v>
      </c>
      <c r="I466" s="190">
        <v>426</v>
      </c>
      <c r="J466" s="190">
        <v>293</v>
      </c>
      <c r="K466" s="190">
        <v>585</v>
      </c>
      <c r="L466" s="191">
        <v>23508</v>
      </c>
      <c r="M466" s="190">
        <v>975</v>
      </c>
      <c r="N466" s="191">
        <v>16192</v>
      </c>
      <c r="O466" s="191">
        <v>41553</v>
      </c>
    </row>
    <row r="467" spans="1:15" ht="11.25" customHeight="1" x14ac:dyDescent="0.25">
      <c r="A467" s="266"/>
      <c r="B467" s="187" t="s">
        <v>208</v>
      </c>
      <c r="C467" s="188" t="s">
        <v>205</v>
      </c>
      <c r="D467" s="190">
        <v>6</v>
      </c>
      <c r="E467" s="190">
        <v>3</v>
      </c>
      <c r="F467" s="190">
        <v>169</v>
      </c>
      <c r="G467" s="190">
        <v>5</v>
      </c>
      <c r="H467" s="190">
        <v>110</v>
      </c>
      <c r="I467" s="190">
        <v>293</v>
      </c>
      <c r="J467" s="191">
        <v>1066</v>
      </c>
      <c r="K467" s="190">
        <v>533</v>
      </c>
      <c r="L467" s="191">
        <v>30017</v>
      </c>
      <c r="M467" s="190">
        <v>888</v>
      </c>
      <c r="N467" s="191">
        <v>19537</v>
      </c>
      <c r="O467" s="191">
        <v>52041</v>
      </c>
    </row>
    <row r="468" spans="1:15" ht="11.25" customHeight="1" x14ac:dyDescent="0.25">
      <c r="A468" s="266"/>
      <c r="B468" s="187" t="s">
        <v>209</v>
      </c>
      <c r="C468" s="188" t="s">
        <v>204</v>
      </c>
      <c r="D468" s="190">
        <v>168</v>
      </c>
      <c r="E468" s="190">
        <v>126</v>
      </c>
      <c r="F468" s="191">
        <v>4761</v>
      </c>
      <c r="G468" s="190">
        <v>106</v>
      </c>
      <c r="H468" s="191">
        <v>3443</v>
      </c>
      <c r="I468" s="191">
        <v>8604</v>
      </c>
      <c r="J468" s="191">
        <v>15008</v>
      </c>
      <c r="K468" s="191">
        <v>11256</v>
      </c>
      <c r="L468" s="191">
        <v>425318</v>
      </c>
      <c r="M468" s="191">
        <v>9469</v>
      </c>
      <c r="N468" s="191">
        <v>307576</v>
      </c>
      <c r="O468" s="191">
        <v>768627</v>
      </c>
    </row>
    <row r="469" spans="1:15" ht="11.25" customHeight="1" x14ac:dyDescent="0.25">
      <c r="A469" s="266"/>
      <c r="B469" s="187" t="s">
        <v>210</v>
      </c>
      <c r="C469" s="188" t="s">
        <v>205</v>
      </c>
      <c r="D469" s="190">
        <v>136</v>
      </c>
      <c r="E469" s="190">
        <v>60</v>
      </c>
      <c r="F469" s="191">
        <v>4134</v>
      </c>
      <c r="G469" s="190">
        <v>91</v>
      </c>
      <c r="H469" s="191">
        <v>2719</v>
      </c>
      <c r="I469" s="191">
        <v>7140</v>
      </c>
      <c r="J469" s="191">
        <v>24253</v>
      </c>
      <c r="K469" s="191">
        <v>10700</v>
      </c>
      <c r="L469" s="191">
        <v>737208</v>
      </c>
      <c r="M469" s="191">
        <v>16228</v>
      </c>
      <c r="N469" s="191">
        <v>484874</v>
      </c>
      <c r="O469" s="191">
        <v>1273263</v>
      </c>
    </row>
    <row r="470" spans="1:15" ht="11.25" customHeight="1" x14ac:dyDescent="0.25">
      <c r="A470" s="266"/>
      <c r="B470" s="187" t="s">
        <v>211</v>
      </c>
      <c r="C470" s="188" t="s">
        <v>204</v>
      </c>
      <c r="D470" s="190">
        <v>18</v>
      </c>
      <c r="E470" s="190">
        <v>15</v>
      </c>
      <c r="F470" s="191">
        <v>1538</v>
      </c>
      <c r="G470" s="190">
        <v>52</v>
      </c>
      <c r="H470" s="191">
        <v>1188</v>
      </c>
      <c r="I470" s="191">
        <v>2811</v>
      </c>
      <c r="J470" s="191">
        <v>2875</v>
      </c>
      <c r="K470" s="191">
        <v>2396</v>
      </c>
      <c r="L470" s="191">
        <v>245660</v>
      </c>
      <c r="M470" s="191">
        <v>8306</v>
      </c>
      <c r="N470" s="191">
        <v>189756</v>
      </c>
      <c r="O470" s="191">
        <v>448993</v>
      </c>
    </row>
    <row r="471" spans="1:15" ht="11.25" customHeight="1" x14ac:dyDescent="0.25">
      <c r="A471" s="266"/>
      <c r="B471" s="187" t="s">
        <v>212</v>
      </c>
      <c r="C471" s="188" t="s">
        <v>205</v>
      </c>
      <c r="D471" s="190">
        <v>37</v>
      </c>
      <c r="E471" s="190">
        <v>20</v>
      </c>
      <c r="F471" s="191">
        <v>3518</v>
      </c>
      <c r="G471" s="190">
        <v>121</v>
      </c>
      <c r="H471" s="191">
        <v>2542</v>
      </c>
      <c r="I471" s="191">
        <v>6238</v>
      </c>
      <c r="J471" s="191">
        <v>7318</v>
      </c>
      <c r="K471" s="191">
        <v>3956</v>
      </c>
      <c r="L471" s="191">
        <v>695843</v>
      </c>
      <c r="M471" s="191">
        <v>23933</v>
      </c>
      <c r="N471" s="191">
        <v>502795</v>
      </c>
      <c r="O471" s="191">
        <v>1233845</v>
      </c>
    </row>
    <row r="472" spans="1:15" ht="11.25" customHeight="1" x14ac:dyDescent="0.25">
      <c r="A472" s="267"/>
      <c r="B472" s="268" t="s">
        <v>13</v>
      </c>
      <c r="C472" s="268"/>
      <c r="D472" s="190">
        <v>513</v>
      </c>
      <c r="E472" s="190">
        <v>279</v>
      </c>
      <c r="F472" s="191">
        <v>18714</v>
      </c>
      <c r="G472" s="190">
        <v>472</v>
      </c>
      <c r="H472" s="191">
        <v>13009</v>
      </c>
      <c r="I472" s="195">
        <v>32987</v>
      </c>
      <c r="J472" s="191">
        <v>101464</v>
      </c>
      <c r="K472" s="191">
        <v>45737</v>
      </c>
      <c r="L472" s="191">
        <v>3581260</v>
      </c>
      <c r="M472" s="191">
        <v>87834</v>
      </c>
      <c r="N472" s="191">
        <v>2458433</v>
      </c>
      <c r="O472" s="197">
        <v>6274728</v>
      </c>
    </row>
    <row r="473" spans="1:15" ht="11.25" customHeight="1" x14ac:dyDescent="0.25">
      <c r="A473" s="265" t="s">
        <v>109</v>
      </c>
      <c r="B473" s="187" t="s">
        <v>203</v>
      </c>
      <c r="C473" s="188" t="s">
        <v>204</v>
      </c>
      <c r="D473" s="190">
        <v>88</v>
      </c>
      <c r="E473" s="189"/>
      <c r="F473" s="189"/>
      <c r="G473" s="190">
        <v>1</v>
      </c>
      <c r="H473" s="189"/>
      <c r="I473" s="190">
        <v>89</v>
      </c>
      <c r="J473" s="191">
        <v>38639</v>
      </c>
      <c r="K473" s="189"/>
      <c r="L473" s="189"/>
      <c r="M473" s="190">
        <v>439</v>
      </c>
      <c r="N473" s="189"/>
      <c r="O473" s="191">
        <v>39078</v>
      </c>
    </row>
    <row r="474" spans="1:15" ht="11.25" customHeight="1" x14ac:dyDescent="0.25">
      <c r="A474" s="266"/>
      <c r="B474" s="187" t="s">
        <v>203</v>
      </c>
      <c r="C474" s="188" t="s">
        <v>205</v>
      </c>
      <c r="D474" s="190">
        <v>75</v>
      </c>
      <c r="E474" s="189"/>
      <c r="F474" s="190">
        <v>1</v>
      </c>
      <c r="G474" s="190">
        <v>1</v>
      </c>
      <c r="H474" s="189"/>
      <c r="I474" s="190">
        <v>77</v>
      </c>
      <c r="J474" s="191">
        <v>31943</v>
      </c>
      <c r="K474" s="189"/>
      <c r="L474" s="190">
        <v>426</v>
      </c>
      <c r="M474" s="190">
        <v>426</v>
      </c>
      <c r="N474" s="189"/>
      <c r="O474" s="191">
        <v>32795</v>
      </c>
    </row>
    <row r="475" spans="1:15" ht="11.25" customHeight="1" x14ac:dyDescent="0.25">
      <c r="A475" s="266"/>
      <c r="B475" s="187" t="s">
        <v>206</v>
      </c>
      <c r="C475" s="188" t="s">
        <v>204</v>
      </c>
      <c r="D475" s="190">
        <v>523</v>
      </c>
      <c r="E475" s="190">
        <v>3</v>
      </c>
      <c r="F475" s="190">
        <v>26</v>
      </c>
      <c r="G475" s="190">
        <v>7</v>
      </c>
      <c r="H475" s="189"/>
      <c r="I475" s="190">
        <v>559</v>
      </c>
      <c r="J475" s="191">
        <v>228435</v>
      </c>
      <c r="K475" s="191">
        <v>1310</v>
      </c>
      <c r="L475" s="191">
        <v>11356</v>
      </c>
      <c r="M475" s="191">
        <v>3057</v>
      </c>
      <c r="N475" s="189"/>
      <c r="O475" s="191">
        <v>244158</v>
      </c>
    </row>
    <row r="476" spans="1:15" ht="11.25" customHeight="1" x14ac:dyDescent="0.25">
      <c r="A476" s="266"/>
      <c r="B476" s="187" t="s">
        <v>206</v>
      </c>
      <c r="C476" s="188" t="s">
        <v>205</v>
      </c>
      <c r="D476" s="190">
        <v>472</v>
      </c>
      <c r="E476" s="190">
        <v>6</v>
      </c>
      <c r="F476" s="190">
        <v>25</v>
      </c>
      <c r="G476" s="190">
        <v>7</v>
      </c>
      <c r="H476" s="190">
        <v>2</v>
      </c>
      <c r="I476" s="190">
        <v>512</v>
      </c>
      <c r="J476" s="191">
        <v>200998</v>
      </c>
      <c r="K476" s="191">
        <v>2555</v>
      </c>
      <c r="L476" s="191">
        <v>10646</v>
      </c>
      <c r="M476" s="191">
        <v>2981</v>
      </c>
      <c r="N476" s="190">
        <v>852</v>
      </c>
      <c r="O476" s="191">
        <v>218032</v>
      </c>
    </row>
    <row r="477" spans="1:15" ht="11.25" customHeight="1" x14ac:dyDescent="0.25">
      <c r="A477" s="266"/>
      <c r="B477" s="187" t="s">
        <v>207</v>
      </c>
      <c r="C477" s="188" t="s">
        <v>204</v>
      </c>
      <c r="D477" s="191">
        <v>1386</v>
      </c>
      <c r="E477" s="190">
        <v>7</v>
      </c>
      <c r="F477" s="190">
        <v>196</v>
      </c>
      <c r="G477" s="190">
        <v>31</v>
      </c>
      <c r="H477" s="190">
        <v>6</v>
      </c>
      <c r="I477" s="191">
        <v>1626</v>
      </c>
      <c r="J477" s="191">
        <v>397381</v>
      </c>
      <c r="K477" s="191">
        <v>2007</v>
      </c>
      <c r="L477" s="191">
        <v>56195</v>
      </c>
      <c r="M477" s="191">
        <v>8888</v>
      </c>
      <c r="N477" s="191">
        <v>1720</v>
      </c>
      <c r="O477" s="191">
        <v>466191</v>
      </c>
    </row>
    <row r="478" spans="1:15" ht="11.25" customHeight="1" x14ac:dyDescent="0.25">
      <c r="A478" s="266"/>
      <c r="B478" s="187" t="s">
        <v>207</v>
      </c>
      <c r="C478" s="188" t="s">
        <v>205</v>
      </c>
      <c r="D478" s="191">
        <v>1290</v>
      </c>
      <c r="E478" s="190">
        <v>10</v>
      </c>
      <c r="F478" s="190">
        <v>169</v>
      </c>
      <c r="G478" s="190">
        <v>29</v>
      </c>
      <c r="H478" s="190">
        <v>6</v>
      </c>
      <c r="I478" s="191">
        <v>1504</v>
      </c>
      <c r="J478" s="191">
        <v>389750</v>
      </c>
      <c r="K478" s="191">
        <v>3021</v>
      </c>
      <c r="L478" s="191">
        <v>51060</v>
      </c>
      <c r="M478" s="191">
        <v>8762</v>
      </c>
      <c r="N478" s="191">
        <v>1813</v>
      </c>
      <c r="O478" s="191">
        <v>454406</v>
      </c>
    </row>
    <row r="479" spans="1:15" ht="11.25" customHeight="1" x14ac:dyDescent="0.25">
      <c r="A479" s="266"/>
      <c r="B479" s="187" t="s">
        <v>208</v>
      </c>
      <c r="C479" s="188" t="s">
        <v>204</v>
      </c>
      <c r="D479" s="190">
        <v>195</v>
      </c>
      <c r="E479" s="190">
        <v>2</v>
      </c>
      <c r="F479" s="190">
        <v>31</v>
      </c>
      <c r="G479" s="190">
        <v>3</v>
      </c>
      <c r="H479" s="189"/>
      <c r="I479" s="190">
        <v>231</v>
      </c>
      <c r="J479" s="191">
        <v>19211</v>
      </c>
      <c r="K479" s="190">
        <v>197</v>
      </c>
      <c r="L479" s="191">
        <v>3054</v>
      </c>
      <c r="M479" s="190">
        <v>296</v>
      </c>
      <c r="N479" s="189"/>
      <c r="O479" s="191">
        <v>22758</v>
      </c>
    </row>
    <row r="480" spans="1:15" ht="11.25" customHeight="1" x14ac:dyDescent="0.25">
      <c r="A480" s="266"/>
      <c r="B480" s="187" t="s">
        <v>208</v>
      </c>
      <c r="C480" s="188" t="s">
        <v>205</v>
      </c>
      <c r="D480" s="190">
        <v>108</v>
      </c>
      <c r="E480" s="189"/>
      <c r="F480" s="190">
        <v>15</v>
      </c>
      <c r="G480" s="189"/>
      <c r="H480" s="189"/>
      <c r="I480" s="190">
        <v>123</v>
      </c>
      <c r="J480" s="191">
        <v>19374</v>
      </c>
      <c r="K480" s="189"/>
      <c r="L480" s="191">
        <v>2691</v>
      </c>
      <c r="M480" s="189"/>
      <c r="N480" s="189"/>
      <c r="O480" s="191">
        <v>22065</v>
      </c>
    </row>
    <row r="481" spans="1:15" ht="11.25" customHeight="1" x14ac:dyDescent="0.25">
      <c r="A481" s="266"/>
      <c r="B481" s="187" t="s">
        <v>209</v>
      </c>
      <c r="C481" s="188" t="s">
        <v>204</v>
      </c>
      <c r="D481" s="191">
        <v>4512</v>
      </c>
      <c r="E481" s="190">
        <v>131</v>
      </c>
      <c r="F481" s="190">
        <v>757</v>
      </c>
      <c r="G481" s="190">
        <v>96</v>
      </c>
      <c r="H481" s="190">
        <v>45</v>
      </c>
      <c r="I481" s="191">
        <v>5541</v>
      </c>
      <c r="J481" s="191">
        <v>407105</v>
      </c>
      <c r="K481" s="191">
        <v>11820</v>
      </c>
      <c r="L481" s="191">
        <v>68302</v>
      </c>
      <c r="M481" s="191">
        <v>8662</v>
      </c>
      <c r="N481" s="191">
        <v>4060</v>
      </c>
      <c r="O481" s="191">
        <v>499949</v>
      </c>
    </row>
    <row r="482" spans="1:15" ht="11.25" customHeight="1" x14ac:dyDescent="0.25">
      <c r="A482" s="266"/>
      <c r="B482" s="187" t="s">
        <v>210</v>
      </c>
      <c r="C482" s="188" t="s">
        <v>205</v>
      </c>
      <c r="D482" s="191">
        <v>3755</v>
      </c>
      <c r="E482" s="190">
        <v>61</v>
      </c>
      <c r="F482" s="190">
        <v>612</v>
      </c>
      <c r="G482" s="190">
        <v>86</v>
      </c>
      <c r="H482" s="190">
        <v>32</v>
      </c>
      <c r="I482" s="191">
        <v>4546</v>
      </c>
      <c r="J482" s="191">
        <v>676318</v>
      </c>
      <c r="K482" s="191">
        <v>10987</v>
      </c>
      <c r="L482" s="191">
        <v>110228</v>
      </c>
      <c r="M482" s="191">
        <v>15490</v>
      </c>
      <c r="N482" s="191">
        <v>5764</v>
      </c>
      <c r="O482" s="191">
        <v>818787</v>
      </c>
    </row>
    <row r="483" spans="1:15" ht="11.25" customHeight="1" x14ac:dyDescent="0.25">
      <c r="A483" s="266"/>
      <c r="B483" s="187" t="s">
        <v>211</v>
      </c>
      <c r="C483" s="188" t="s">
        <v>204</v>
      </c>
      <c r="D483" s="191">
        <v>1376</v>
      </c>
      <c r="E483" s="190">
        <v>31</v>
      </c>
      <c r="F483" s="190">
        <v>268</v>
      </c>
      <c r="G483" s="190">
        <v>24</v>
      </c>
      <c r="H483" s="190">
        <v>11</v>
      </c>
      <c r="I483" s="191">
        <v>1710</v>
      </c>
      <c r="J483" s="191">
        <v>221982</v>
      </c>
      <c r="K483" s="191">
        <v>5001</v>
      </c>
      <c r="L483" s="191">
        <v>43235</v>
      </c>
      <c r="M483" s="191">
        <v>3872</v>
      </c>
      <c r="N483" s="191">
        <v>1775</v>
      </c>
      <c r="O483" s="191">
        <v>275865</v>
      </c>
    </row>
    <row r="484" spans="1:15" ht="11.25" customHeight="1" x14ac:dyDescent="0.25">
      <c r="A484" s="266"/>
      <c r="B484" s="187" t="s">
        <v>212</v>
      </c>
      <c r="C484" s="188" t="s">
        <v>205</v>
      </c>
      <c r="D484" s="191">
        <v>2952</v>
      </c>
      <c r="E484" s="190">
        <v>27</v>
      </c>
      <c r="F484" s="190">
        <v>540</v>
      </c>
      <c r="G484" s="190">
        <v>43</v>
      </c>
      <c r="H484" s="190">
        <v>6</v>
      </c>
      <c r="I484" s="191">
        <v>3568</v>
      </c>
      <c r="J484" s="191">
        <v>589730</v>
      </c>
      <c r="K484" s="191">
        <v>5394</v>
      </c>
      <c r="L484" s="191">
        <v>107877</v>
      </c>
      <c r="M484" s="191">
        <v>8590</v>
      </c>
      <c r="N484" s="191">
        <v>1199</v>
      </c>
      <c r="O484" s="191">
        <v>712790</v>
      </c>
    </row>
    <row r="485" spans="1:15" ht="11.25" customHeight="1" x14ac:dyDescent="0.25">
      <c r="A485" s="267"/>
      <c r="B485" s="268" t="s">
        <v>13</v>
      </c>
      <c r="C485" s="268"/>
      <c r="D485" s="191">
        <v>16732</v>
      </c>
      <c r="E485" s="190">
        <v>278</v>
      </c>
      <c r="F485" s="191">
        <v>2640</v>
      </c>
      <c r="G485" s="190">
        <v>328</v>
      </c>
      <c r="H485" s="190">
        <v>108</v>
      </c>
      <c r="I485" s="195">
        <v>20086</v>
      </c>
      <c r="J485" s="191">
        <v>3220866</v>
      </c>
      <c r="K485" s="191">
        <v>42292</v>
      </c>
      <c r="L485" s="191">
        <v>465070</v>
      </c>
      <c r="M485" s="191">
        <v>61463</v>
      </c>
      <c r="N485" s="191">
        <v>17183</v>
      </c>
      <c r="O485" s="197">
        <v>3806874</v>
      </c>
    </row>
    <row r="486" spans="1:15" ht="11.25" customHeight="1" x14ac:dyDescent="0.25">
      <c r="A486" s="265" t="s">
        <v>110</v>
      </c>
      <c r="B486" s="187" t="s">
        <v>203</v>
      </c>
      <c r="C486" s="188" t="s">
        <v>204</v>
      </c>
      <c r="D486" s="190">
        <v>229</v>
      </c>
      <c r="E486" s="190">
        <v>22</v>
      </c>
      <c r="F486" s="190">
        <v>83</v>
      </c>
      <c r="G486" s="190">
        <v>192</v>
      </c>
      <c r="H486" s="190">
        <v>7</v>
      </c>
      <c r="I486" s="190">
        <v>533</v>
      </c>
      <c r="J486" s="191">
        <v>99554</v>
      </c>
      <c r="K486" s="191">
        <v>9564</v>
      </c>
      <c r="L486" s="191">
        <v>36083</v>
      </c>
      <c r="M486" s="191">
        <v>83468</v>
      </c>
      <c r="N486" s="191">
        <v>3043</v>
      </c>
      <c r="O486" s="191">
        <v>231712</v>
      </c>
    </row>
    <row r="487" spans="1:15" ht="11.25" customHeight="1" x14ac:dyDescent="0.25">
      <c r="A487" s="266"/>
      <c r="B487" s="187" t="s">
        <v>203</v>
      </c>
      <c r="C487" s="188" t="s">
        <v>205</v>
      </c>
      <c r="D487" s="190">
        <v>211</v>
      </c>
      <c r="E487" s="190">
        <v>24</v>
      </c>
      <c r="F487" s="190">
        <v>103</v>
      </c>
      <c r="G487" s="190">
        <v>178</v>
      </c>
      <c r="H487" s="190">
        <v>6</v>
      </c>
      <c r="I487" s="190">
        <v>522</v>
      </c>
      <c r="J487" s="191">
        <v>88975</v>
      </c>
      <c r="K487" s="191">
        <v>10120</v>
      </c>
      <c r="L487" s="191">
        <v>43433</v>
      </c>
      <c r="M487" s="191">
        <v>75060</v>
      </c>
      <c r="N487" s="191">
        <v>2530</v>
      </c>
      <c r="O487" s="191">
        <v>220118</v>
      </c>
    </row>
    <row r="488" spans="1:15" ht="11.25" customHeight="1" x14ac:dyDescent="0.25">
      <c r="A488" s="266"/>
      <c r="B488" s="187" t="s">
        <v>206</v>
      </c>
      <c r="C488" s="188" t="s">
        <v>204</v>
      </c>
      <c r="D488" s="190">
        <v>891</v>
      </c>
      <c r="E488" s="190">
        <v>134</v>
      </c>
      <c r="F488" s="190">
        <v>429</v>
      </c>
      <c r="G488" s="191">
        <v>1156</v>
      </c>
      <c r="H488" s="190">
        <v>42</v>
      </c>
      <c r="I488" s="191">
        <v>2652</v>
      </c>
      <c r="J488" s="191">
        <v>385316</v>
      </c>
      <c r="K488" s="191">
        <v>57949</v>
      </c>
      <c r="L488" s="191">
        <v>185523</v>
      </c>
      <c r="M488" s="191">
        <v>499917</v>
      </c>
      <c r="N488" s="191">
        <v>18163</v>
      </c>
      <c r="O488" s="191">
        <v>1146868</v>
      </c>
    </row>
    <row r="489" spans="1:15" ht="11.25" customHeight="1" x14ac:dyDescent="0.25">
      <c r="A489" s="266"/>
      <c r="B489" s="187" t="s">
        <v>206</v>
      </c>
      <c r="C489" s="188" t="s">
        <v>205</v>
      </c>
      <c r="D489" s="190">
        <v>856</v>
      </c>
      <c r="E489" s="190">
        <v>131</v>
      </c>
      <c r="F489" s="190">
        <v>412</v>
      </c>
      <c r="G489" s="191">
        <v>1064</v>
      </c>
      <c r="H489" s="190">
        <v>43</v>
      </c>
      <c r="I489" s="191">
        <v>2506</v>
      </c>
      <c r="J489" s="191">
        <v>360913</v>
      </c>
      <c r="K489" s="191">
        <v>55233</v>
      </c>
      <c r="L489" s="191">
        <v>173711</v>
      </c>
      <c r="M489" s="191">
        <v>448612</v>
      </c>
      <c r="N489" s="191">
        <v>18130</v>
      </c>
      <c r="O489" s="191">
        <v>1056599</v>
      </c>
    </row>
    <row r="490" spans="1:15" ht="11.25" customHeight="1" x14ac:dyDescent="0.25">
      <c r="A490" s="266"/>
      <c r="B490" s="187" t="s">
        <v>207</v>
      </c>
      <c r="C490" s="188" t="s">
        <v>204</v>
      </c>
      <c r="D490" s="191">
        <v>1692</v>
      </c>
      <c r="E490" s="190">
        <v>297</v>
      </c>
      <c r="F490" s="191">
        <v>1563</v>
      </c>
      <c r="G490" s="191">
        <v>2715</v>
      </c>
      <c r="H490" s="190">
        <v>148</v>
      </c>
      <c r="I490" s="191">
        <v>6415</v>
      </c>
      <c r="J490" s="191">
        <v>480311</v>
      </c>
      <c r="K490" s="191">
        <v>84310</v>
      </c>
      <c r="L490" s="191">
        <v>443692</v>
      </c>
      <c r="M490" s="191">
        <v>770712</v>
      </c>
      <c r="N490" s="191">
        <v>42013</v>
      </c>
      <c r="O490" s="191">
        <v>1821038</v>
      </c>
    </row>
    <row r="491" spans="1:15" ht="11.25" customHeight="1" x14ac:dyDescent="0.25">
      <c r="A491" s="266"/>
      <c r="B491" s="187" t="s">
        <v>207</v>
      </c>
      <c r="C491" s="188" t="s">
        <v>205</v>
      </c>
      <c r="D491" s="191">
        <v>1579</v>
      </c>
      <c r="E491" s="190">
        <v>279</v>
      </c>
      <c r="F491" s="191">
        <v>1413</v>
      </c>
      <c r="G491" s="191">
        <v>2492</v>
      </c>
      <c r="H491" s="190">
        <v>121</v>
      </c>
      <c r="I491" s="191">
        <v>5884</v>
      </c>
      <c r="J491" s="191">
        <v>472342</v>
      </c>
      <c r="K491" s="191">
        <v>83460</v>
      </c>
      <c r="L491" s="191">
        <v>422685</v>
      </c>
      <c r="M491" s="191">
        <v>745457</v>
      </c>
      <c r="N491" s="191">
        <v>36196</v>
      </c>
      <c r="O491" s="191">
        <v>1760140</v>
      </c>
    </row>
    <row r="492" spans="1:15" ht="11.25" customHeight="1" x14ac:dyDescent="0.25">
      <c r="A492" s="266"/>
      <c r="B492" s="187" t="s">
        <v>208</v>
      </c>
      <c r="C492" s="188" t="s">
        <v>204</v>
      </c>
      <c r="D492" s="190">
        <v>257</v>
      </c>
      <c r="E492" s="190">
        <v>50</v>
      </c>
      <c r="F492" s="190">
        <v>280</v>
      </c>
      <c r="G492" s="190">
        <v>370</v>
      </c>
      <c r="H492" s="190">
        <v>23</v>
      </c>
      <c r="I492" s="190">
        <v>980</v>
      </c>
      <c r="J492" s="191">
        <v>25068</v>
      </c>
      <c r="K492" s="191">
        <v>4877</v>
      </c>
      <c r="L492" s="191">
        <v>27312</v>
      </c>
      <c r="M492" s="191">
        <v>36091</v>
      </c>
      <c r="N492" s="191">
        <v>2243</v>
      </c>
      <c r="O492" s="191">
        <v>95591</v>
      </c>
    </row>
    <row r="493" spans="1:15" ht="11.25" customHeight="1" x14ac:dyDescent="0.25">
      <c r="A493" s="266"/>
      <c r="B493" s="187" t="s">
        <v>208</v>
      </c>
      <c r="C493" s="188" t="s">
        <v>205</v>
      </c>
      <c r="D493" s="190">
        <v>177</v>
      </c>
      <c r="E493" s="190">
        <v>39</v>
      </c>
      <c r="F493" s="190">
        <v>255</v>
      </c>
      <c r="G493" s="190">
        <v>300</v>
      </c>
      <c r="H493" s="190">
        <v>16</v>
      </c>
      <c r="I493" s="190">
        <v>787</v>
      </c>
      <c r="J493" s="191">
        <v>31437</v>
      </c>
      <c r="K493" s="191">
        <v>6927</v>
      </c>
      <c r="L493" s="191">
        <v>45291</v>
      </c>
      <c r="M493" s="191">
        <v>53284</v>
      </c>
      <c r="N493" s="191">
        <v>2842</v>
      </c>
      <c r="O493" s="191">
        <v>139781</v>
      </c>
    </row>
    <row r="494" spans="1:15" ht="11.25" customHeight="1" x14ac:dyDescent="0.25">
      <c r="A494" s="266"/>
      <c r="B494" s="187" t="s">
        <v>209</v>
      </c>
      <c r="C494" s="188" t="s">
        <v>204</v>
      </c>
      <c r="D494" s="191">
        <v>5451</v>
      </c>
      <c r="E494" s="191">
        <v>1354</v>
      </c>
      <c r="F494" s="191">
        <v>5424</v>
      </c>
      <c r="G494" s="191">
        <v>7356</v>
      </c>
      <c r="H494" s="190">
        <v>459</v>
      </c>
      <c r="I494" s="191">
        <v>20044</v>
      </c>
      <c r="J494" s="191">
        <v>486958</v>
      </c>
      <c r="K494" s="191">
        <v>120958</v>
      </c>
      <c r="L494" s="191">
        <v>484546</v>
      </c>
      <c r="M494" s="191">
        <v>657139</v>
      </c>
      <c r="N494" s="191">
        <v>41004</v>
      </c>
      <c r="O494" s="191">
        <v>1790605</v>
      </c>
    </row>
    <row r="495" spans="1:15" ht="11.25" customHeight="1" x14ac:dyDescent="0.25">
      <c r="A495" s="266"/>
      <c r="B495" s="187" t="s">
        <v>210</v>
      </c>
      <c r="C495" s="188" t="s">
        <v>205</v>
      </c>
      <c r="D495" s="191">
        <v>4990</v>
      </c>
      <c r="E495" s="191">
        <v>1058</v>
      </c>
      <c r="F495" s="191">
        <v>5092</v>
      </c>
      <c r="G495" s="191">
        <v>6936</v>
      </c>
      <c r="H495" s="190">
        <v>444</v>
      </c>
      <c r="I495" s="191">
        <v>18520</v>
      </c>
      <c r="J495" s="191">
        <v>889857</v>
      </c>
      <c r="K495" s="191">
        <v>188671</v>
      </c>
      <c r="L495" s="191">
        <v>908047</v>
      </c>
      <c r="M495" s="191">
        <v>1236884</v>
      </c>
      <c r="N495" s="191">
        <v>79178</v>
      </c>
      <c r="O495" s="191">
        <v>3302637</v>
      </c>
    </row>
    <row r="496" spans="1:15" ht="11.25" customHeight="1" x14ac:dyDescent="0.25">
      <c r="A496" s="266"/>
      <c r="B496" s="187" t="s">
        <v>211</v>
      </c>
      <c r="C496" s="188" t="s">
        <v>204</v>
      </c>
      <c r="D496" s="191">
        <v>1338</v>
      </c>
      <c r="E496" s="190">
        <v>293</v>
      </c>
      <c r="F496" s="191">
        <v>1740</v>
      </c>
      <c r="G496" s="191">
        <v>1783</v>
      </c>
      <c r="H496" s="190">
        <v>124</v>
      </c>
      <c r="I496" s="191">
        <v>5278</v>
      </c>
      <c r="J496" s="191">
        <v>213715</v>
      </c>
      <c r="K496" s="191">
        <v>46800</v>
      </c>
      <c r="L496" s="191">
        <v>277925</v>
      </c>
      <c r="M496" s="191">
        <v>284793</v>
      </c>
      <c r="N496" s="191">
        <v>19806</v>
      </c>
      <c r="O496" s="191">
        <v>843039</v>
      </c>
    </row>
    <row r="497" spans="1:15" ht="11.25" customHeight="1" x14ac:dyDescent="0.25">
      <c r="A497" s="266"/>
      <c r="B497" s="187" t="s">
        <v>212</v>
      </c>
      <c r="C497" s="188" t="s">
        <v>205</v>
      </c>
      <c r="D497" s="191">
        <v>2630</v>
      </c>
      <c r="E497" s="190">
        <v>520</v>
      </c>
      <c r="F497" s="191">
        <v>4063</v>
      </c>
      <c r="G497" s="191">
        <v>4067</v>
      </c>
      <c r="H497" s="190">
        <v>228</v>
      </c>
      <c r="I497" s="191">
        <v>11508</v>
      </c>
      <c r="J497" s="191">
        <v>520201</v>
      </c>
      <c r="K497" s="191">
        <v>102853</v>
      </c>
      <c r="L497" s="191">
        <v>803641</v>
      </c>
      <c r="M497" s="191">
        <v>804432</v>
      </c>
      <c r="N497" s="191">
        <v>45097</v>
      </c>
      <c r="O497" s="191">
        <v>2276224</v>
      </c>
    </row>
    <row r="498" spans="1:15" ht="11.25" customHeight="1" x14ac:dyDescent="0.25">
      <c r="A498" s="267"/>
      <c r="B498" s="268" t="s">
        <v>13</v>
      </c>
      <c r="C498" s="268"/>
      <c r="D498" s="191">
        <v>20301</v>
      </c>
      <c r="E498" s="191">
        <v>4201</v>
      </c>
      <c r="F498" s="191">
        <v>20857</v>
      </c>
      <c r="G498" s="191">
        <v>28609</v>
      </c>
      <c r="H498" s="191">
        <v>1661</v>
      </c>
      <c r="I498" s="195">
        <v>75629</v>
      </c>
      <c r="J498" s="191">
        <v>4054647</v>
      </c>
      <c r="K498" s="191">
        <v>771722</v>
      </c>
      <c r="L498" s="191">
        <v>3851889</v>
      </c>
      <c r="M498" s="191">
        <v>5695849</v>
      </c>
      <c r="N498" s="191">
        <v>310245</v>
      </c>
      <c r="O498" s="197">
        <v>14684352</v>
      </c>
    </row>
    <row r="499" spans="1:15" ht="11.25" customHeight="1" x14ac:dyDescent="0.25">
      <c r="A499" s="265" t="s">
        <v>111</v>
      </c>
      <c r="B499" s="187" t="s">
        <v>203</v>
      </c>
      <c r="C499" s="188" t="s">
        <v>204</v>
      </c>
      <c r="D499" s="190">
        <v>1</v>
      </c>
      <c r="E499" s="189"/>
      <c r="F499" s="190">
        <v>128</v>
      </c>
      <c r="G499" s="190">
        <v>1</v>
      </c>
      <c r="H499" s="190">
        <v>9</v>
      </c>
      <c r="I499" s="190">
        <v>139</v>
      </c>
      <c r="J499" s="190">
        <v>435</v>
      </c>
      <c r="K499" s="189"/>
      <c r="L499" s="191">
        <v>55646</v>
      </c>
      <c r="M499" s="190">
        <v>435</v>
      </c>
      <c r="N499" s="191">
        <v>3913</v>
      </c>
      <c r="O499" s="191">
        <v>60429</v>
      </c>
    </row>
    <row r="500" spans="1:15" ht="11.25" customHeight="1" x14ac:dyDescent="0.25">
      <c r="A500" s="266"/>
      <c r="B500" s="187" t="s">
        <v>203</v>
      </c>
      <c r="C500" s="188" t="s">
        <v>205</v>
      </c>
      <c r="D500" s="189"/>
      <c r="E500" s="189"/>
      <c r="F500" s="190">
        <v>123</v>
      </c>
      <c r="G500" s="189"/>
      <c r="H500" s="190">
        <v>6</v>
      </c>
      <c r="I500" s="190">
        <v>129</v>
      </c>
      <c r="J500" s="189"/>
      <c r="K500" s="189"/>
      <c r="L500" s="191">
        <v>51867</v>
      </c>
      <c r="M500" s="189"/>
      <c r="N500" s="191">
        <v>2530</v>
      </c>
      <c r="O500" s="191">
        <v>54397</v>
      </c>
    </row>
    <row r="501" spans="1:15" ht="11.25" customHeight="1" x14ac:dyDescent="0.25">
      <c r="A501" s="266"/>
      <c r="B501" s="187" t="s">
        <v>206</v>
      </c>
      <c r="C501" s="188" t="s">
        <v>204</v>
      </c>
      <c r="D501" s="190">
        <v>11</v>
      </c>
      <c r="E501" s="190">
        <v>3</v>
      </c>
      <c r="F501" s="190">
        <v>662</v>
      </c>
      <c r="G501" s="190">
        <v>7</v>
      </c>
      <c r="H501" s="190">
        <v>74</v>
      </c>
      <c r="I501" s="190">
        <v>757</v>
      </c>
      <c r="J501" s="191">
        <v>4757</v>
      </c>
      <c r="K501" s="191">
        <v>1297</v>
      </c>
      <c r="L501" s="191">
        <v>286284</v>
      </c>
      <c r="M501" s="191">
        <v>3027</v>
      </c>
      <c r="N501" s="191">
        <v>32002</v>
      </c>
      <c r="O501" s="191">
        <v>327367</v>
      </c>
    </row>
    <row r="502" spans="1:15" ht="11.25" customHeight="1" x14ac:dyDescent="0.25">
      <c r="A502" s="266"/>
      <c r="B502" s="187" t="s">
        <v>206</v>
      </c>
      <c r="C502" s="188" t="s">
        <v>205</v>
      </c>
      <c r="D502" s="190">
        <v>9</v>
      </c>
      <c r="E502" s="190">
        <v>4</v>
      </c>
      <c r="F502" s="190">
        <v>596</v>
      </c>
      <c r="G502" s="190">
        <v>2</v>
      </c>
      <c r="H502" s="190">
        <v>72</v>
      </c>
      <c r="I502" s="190">
        <v>683</v>
      </c>
      <c r="J502" s="191">
        <v>3795</v>
      </c>
      <c r="K502" s="191">
        <v>1687</v>
      </c>
      <c r="L502" s="191">
        <v>251290</v>
      </c>
      <c r="M502" s="190">
        <v>843</v>
      </c>
      <c r="N502" s="191">
        <v>30357</v>
      </c>
      <c r="O502" s="191">
        <v>287972</v>
      </c>
    </row>
    <row r="503" spans="1:15" ht="11.25" customHeight="1" x14ac:dyDescent="0.25">
      <c r="A503" s="266"/>
      <c r="B503" s="187" t="s">
        <v>207</v>
      </c>
      <c r="C503" s="188" t="s">
        <v>204</v>
      </c>
      <c r="D503" s="190">
        <v>15</v>
      </c>
      <c r="E503" s="190">
        <v>13</v>
      </c>
      <c r="F503" s="191">
        <v>1793</v>
      </c>
      <c r="G503" s="190">
        <v>6</v>
      </c>
      <c r="H503" s="190">
        <v>360</v>
      </c>
      <c r="I503" s="191">
        <v>2187</v>
      </c>
      <c r="J503" s="191">
        <v>4258</v>
      </c>
      <c r="K503" s="191">
        <v>3690</v>
      </c>
      <c r="L503" s="191">
        <v>508982</v>
      </c>
      <c r="M503" s="191">
        <v>1703</v>
      </c>
      <c r="N503" s="191">
        <v>102194</v>
      </c>
      <c r="O503" s="191">
        <v>620827</v>
      </c>
    </row>
    <row r="504" spans="1:15" ht="11.25" customHeight="1" x14ac:dyDescent="0.25">
      <c r="A504" s="266"/>
      <c r="B504" s="187" t="s">
        <v>207</v>
      </c>
      <c r="C504" s="188" t="s">
        <v>205</v>
      </c>
      <c r="D504" s="190">
        <v>16</v>
      </c>
      <c r="E504" s="190">
        <v>17</v>
      </c>
      <c r="F504" s="191">
        <v>1733</v>
      </c>
      <c r="G504" s="190">
        <v>6</v>
      </c>
      <c r="H504" s="190">
        <v>323</v>
      </c>
      <c r="I504" s="191">
        <v>2095</v>
      </c>
      <c r="J504" s="191">
        <v>4786</v>
      </c>
      <c r="K504" s="191">
        <v>5085</v>
      </c>
      <c r="L504" s="191">
        <v>518410</v>
      </c>
      <c r="M504" s="191">
        <v>1795</v>
      </c>
      <c r="N504" s="191">
        <v>96622</v>
      </c>
      <c r="O504" s="191">
        <v>626698</v>
      </c>
    </row>
    <row r="505" spans="1:15" ht="11.25" customHeight="1" x14ac:dyDescent="0.25">
      <c r="A505" s="266"/>
      <c r="B505" s="187" t="s">
        <v>208</v>
      </c>
      <c r="C505" s="188" t="s">
        <v>204</v>
      </c>
      <c r="D505" s="190">
        <v>2</v>
      </c>
      <c r="E505" s="190">
        <v>4</v>
      </c>
      <c r="F505" s="190">
        <v>328</v>
      </c>
      <c r="G505" s="189"/>
      <c r="H505" s="190">
        <v>66</v>
      </c>
      <c r="I505" s="190">
        <v>400</v>
      </c>
      <c r="J505" s="190">
        <v>195</v>
      </c>
      <c r="K505" s="190">
        <v>390</v>
      </c>
      <c r="L505" s="191">
        <v>31994</v>
      </c>
      <c r="M505" s="189"/>
      <c r="N505" s="191">
        <v>6438</v>
      </c>
      <c r="O505" s="191">
        <v>39017</v>
      </c>
    </row>
    <row r="506" spans="1:15" ht="11.25" customHeight="1" x14ac:dyDescent="0.25">
      <c r="A506" s="266"/>
      <c r="B506" s="187" t="s">
        <v>208</v>
      </c>
      <c r="C506" s="188" t="s">
        <v>205</v>
      </c>
      <c r="D506" s="189"/>
      <c r="E506" s="190">
        <v>5</v>
      </c>
      <c r="F506" s="190">
        <v>221</v>
      </c>
      <c r="G506" s="190">
        <v>1</v>
      </c>
      <c r="H506" s="190">
        <v>40</v>
      </c>
      <c r="I506" s="190">
        <v>267</v>
      </c>
      <c r="J506" s="189"/>
      <c r="K506" s="190">
        <v>888</v>
      </c>
      <c r="L506" s="191">
        <v>39252</v>
      </c>
      <c r="M506" s="190">
        <v>178</v>
      </c>
      <c r="N506" s="191">
        <v>7105</v>
      </c>
      <c r="O506" s="191">
        <v>47423</v>
      </c>
    </row>
    <row r="507" spans="1:15" ht="11.25" customHeight="1" x14ac:dyDescent="0.25">
      <c r="A507" s="266"/>
      <c r="B507" s="187" t="s">
        <v>209</v>
      </c>
      <c r="C507" s="188" t="s">
        <v>204</v>
      </c>
      <c r="D507" s="190">
        <v>59</v>
      </c>
      <c r="E507" s="190">
        <v>163</v>
      </c>
      <c r="F507" s="191">
        <v>5254</v>
      </c>
      <c r="G507" s="190">
        <v>7</v>
      </c>
      <c r="H507" s="191">
        <v>1088</v>
      </c>
      <c r="I507" s="191">
        <v>6571</v>
      </c>
      <c r="J507" s="191">
        <v>5271</v>
      </c>
      <c r="K507" s="191">
        <v>14561</v>
      </c>
      <c r="L507" s="191">
        <v>469360</v>
      </c>
      <c r="M507" s="190">
        <v>625</v>
      </c>
      <c r="N507" s="191">
        <v>97195</v>
      </c>
      <c r="O507" s="191">
        <v>587012</v>
      </c>
    </row>
    <row r="508" spans="1:15" ht="11.25" customHeight="1" x14ac:dyDescent="0.25">
      <c r="A508" s="266"/>
      <c r="B508" s="187" t="s">
        <v>210</v>
      </c>
      <c r="C508" s="188" t="s">
        <v>205</v>
      </c>
      <c r="D508" s="190">
        <v>39</v>
      </c>
      <c r="E508" s="190">
        <v>69</v>
      </c>
      <c r="F508" s="191">
        <v>4568</v>
      </c>
      <c r="G508" s="190">
        <v>15</v>
      </c>
      <c r="H508" s="190">
        <v>973</v>
      </c>
      <c r="I508" s="191">
        <v>5664</v>
      </c>
      <c r="J508" s="191">
        <v>6955</v>
      </c>
      <c r="K508" s="191">
        <v>12305</v>
      </c>
      <c r="L508" s="191">
        <v>814603</v>
      </c>
      <c r="M508" s="191">
        <v>2675</v>
      </c>
      <c r="N508" s="191">
        <v>173513</v>
      </c>
      <c r="O508" s="191">
        <v>1010051</v>
      </c>
    </row>
    <row r="509" spans="1:15" ht="11.25" customHeight="1" x14ac:dyDescent="0.25">
      <c r="A509" s="266"/>
      <c r="B509" s="187" t="s">
        <v>211</v>
      </c>
      <c r="C509" s="188" t="s">
        <v>204</v>
      </c>
      <c r="D509" s="190">
        <v>2</v>
      </c>
      <c r="E509" s="190">
        <v>11</v>
      </c>
      <c r="F509" s="191">
        <v>1324</v>
      </c>
      <c r="G509" s="190">
        <v>1</v>
      </c>
      <c r="H509" s="190">
        <v>258</v>
      </c>
      <c r="I509" s="191">
        <v>1596</v>
      </c>
      <c r="J509" s="190">
        <v>319</v>
      </c>
      <c r="K509" s="191">
        <v>1757</v>
      </c>
      <c r="L509" s="191">
        <v>211478</v>
      </c>
      <c r="M509" s="190">
        <v>160</v>
      </c>
      <c r="N509" s="191">
        <v>41210</v>
      </c>
      <c r="O509" s="191">
        <v>254924</v>
      </c>
    </row>
    <row r="510" spans="1:15" ht="11.25" customHeight="1" x14ac:dyDescent="0.25">
      <c r="A510" s="266"/>
      <c r="B510" s="187" t="s">
        <v>212</v>
      </c>
      <c r="C510" s="188" t="s">
        <v>205</v>
      </c>
      <c r="D510" s="190">
        <v>12</v>
      </c>
      <c r="E510" s="190">
        <v>26</v>
      </c>
      <c r="F510" s="191">
        <v>2973</v>
      </c>
      <c r="G510" s="190">
        <v>1</v>
      </c>
      <c r="H510" s="190">
        <v>622</v>
      </c>
      <c r="I510" s="191">
        <v>3634</v>
      </c>
      <c r="J510" s="191">
        <v>2374</v>
      </c>
      <c r="K510" s="191">
        <v>5143</v>
      </c>
      <c r="L510" s="191">
        <v>588044</v>
      </c>
      <c r="M510" s="190">
        <v>198</v>
      </c>
      <c r="N510" s="191">
        <v>123028</v>
      </c>
      <c r="O510" s="191">
        <v>718787</v>
      </c>
    </row>
    <row r="511" spans="1:15" ht="11.25" customHeight="1" x14ac:dyDescent="0.25">
      <c r="A511" s="267"/>
      <c r="B511" s="268" t="s">
        <v>13</v>
      </c>
      <c r="C511" s="268"/>
      <c r="D511" s="190">
        <v>166</v>
      </c>
      <c r="E511" s="190">
        <v>315</v>
      </c>
      <c r="F511" s="191">
        <v>19703</v>
      </c>
      <c r="G511" s="190">
        <v>47</v>
      </c>
      <c r="H511" s="191">
        <v>3891</v>
      </c>
      <c r="I511" s="195">
        <v>24122</v>
      </c>
      <c r="J511" s="191">
        <v>33145</v>
      </c>
      <c r="K511" s="191">
        <v>46803</v>
      </c>
      <c r="L511" s="191">
        <v>3827210</v>
      </c>
      <c r="M511" s="191">
        <v>11639</v>
      </c>
      <c r="N511" s="191">
        <v>716107</v>
      </c>
      <c r="O511" s="197">
        <v>4634904</v>
      </c>
    </row>
    <row r="512" spans="1:15" ht="11.25" customHeight="1" x14ac:dyDescent="0.25">
      <c r="A512" s="265" t="s">
        <v>112</v>
      </c>
      <c r="B512" s="187" t="s">
        <v>203</v>
      </c>
      <c r="C512" s="188" t="s">
        <v>204</v>
      </c>
      <c r="D512" s="190">
        <v>2</v>
      </c>
      <c r="E512" s="189"/>
      <c r="F512" s="190">
        <v>77</v>
      </c>
      <c r="G512" s="190">
        <v>13</v>
      </c>
      <c r="H512" s="190">
        <v>1</v>
      </c>
      <c r="I512" s="190">
        <v>93</v>
      </c>
      <c r="J512" s="190">
        <v>869</v>
      </c>
      <c r="K512" s="189"/>
      <c r="L512" s="191">
        <v>33474</v>
      </c>
      <c r="M512" s="191">
        <v>5652</v>
      </c>
      <c r="N512" s="190">
        <v>435</v>
      </c>
      <c r="O512" s="191">
        <v>40430</v>
      </c>
    </row>
    <row r="513" spans="1:15" ht="11.25" customHeight="1" x14ac:dyDescent="0.25">
      <c r="A513" s="266"/>
      <c r="B513" s="187" t="s">
        <v>203</v>
      </c>
      <c r="C513" s="188" t="s">
        <v>205</v>
      </c>
      <c r="D513" s="190">
        <v>4</v>
      </c>
      <c r="E513" s="190">
        <v>2</v>
      </c>
      <c r="F513" s="190">
        <v>66</v>
      </c>
      <c r="G513" s="190">
        <v>18</v>
      </c>
      <c r="H513" s="189"/>
      <c r="I513" s="190">
        <v>90</v>
      </c>
      <c r="J513" s="191">
        <v>1687</v>
      </c>
      <c r="K513" s="190">
        <v>843</v>
      </c>
      <c r="L513" s="191">
        <v>27831</v>
      </c>
      <c r="M513" s="191">
        <v>7590</v>
      </c>
      <c r="N513" s="189"/>
      <c r="O513" s="191">
        <v>37951</v>
      </c>
    </row>
    <row r="514" spans="1:15" ht="11.25" customHeight="1" x14ac:dyDescent="0.25">
      <c r="A514" s="266"/>
      <c r="B514" s="187" t="s">
        <v>206</v>
      </c>
      <c r="C514" s="188" t="s">
        <v>204</v>
      </c>
      <c r="D514" s="190">
        <v>15</v>
      </c>
      <c r="E514" s="190">
        <v>6</v>
      </c>
      <c r="F514" s="190">
        <v>473</v>
      </c>
      <c r="G514" s="190">
        <v>149</v>
      </c>
      <c r="H514" s="190">
        <v>8</v>
      </c>
      <c r="I514" s="190">
        <v>651</v>
      </c>
      <c r="J514" s="191">
        <v>6487</v>
      </c>
      <c r="K514" s="191">
        <v>2595</v>
      </c>
      <c r="L514" s="191">
        <v>204551</v>
      </c>
      <c r="M514" s="191">
        <v>64436</v>
      </c>
      <c r="N514" s="191">
        <v>3460</v>
      </c>
      <c r="O514" s="191">
        <v>281529</v>
      </c>
    </row>
    <row r="515" spans="1:15" ht="11.25" customHeight="1" x14ac:dyDescent="0.25">
      <c r="A515" s="266"/>
      <c r="B515" s="187" t="s">
        <v>206</v>
      </c>
      <c r="C515" s="188" t="s">
        <v>205</v>
      </c>
      <c r="D515" s="190">
        <v>23</v>
      </c>
      <c r="E515" s="190">
        <v>8</v>
      </c>
      <c r="F515" s="190">
        <v>448</v>
      </c>
      <c r="G515" s="190">
        <v>115</v>
      </c>
      <c r="H515" s="190">
        <v>4</v>
      </c>
      <c r="I515" s="190">
        <v>598</v>
      </c>
      <c r="J515" s="191">
        <v>9697</v>
      </c>
      <c r="K515" s="191">
        <v>3373</v>
      </c>
      <c r="L515" s="191">
        <v>188889</v>
      </c>
      <c r="M515" s="191">
        <v>48487</v>
      </c>
      <c r="N515" s="191">
        <v>1687</v>
      </c>
      <c r="O515" s="191">
        <v>252133</v>
      </c>
    </row>
    <row r="516" spans="1:15" ht="11.25" customHeight="1" x14ac:dyDescent="0.25">
      <c r="A516" s="266"/>
      <c r="B516" s="187" t="s">
        <v>207</v>
      </c>
      <c r="C516" s="188" t="s">
        <v>204</v>
      </c>
      <c r="D516" s="190">
        <v>47</v>
      </c>
      <c r="E516" s="190">
        <v>51</v>
      </c>
      <c r="F516" s="191">
        <v>1495</v>
      </c>
      <c r="G516" s="190">
        <v>465</v>
      </c>
      <c r="H516" s="190">
        <v>5</v>
      </c>
      <c r="I516" s="191">
        <v>2063</v>
      </c>
      <c r="J516" s="191">
        <v>13342</v>
      </c>
      <c r="K516" s="191">
        <v>14477</v>
      </c>
      <c r="L516" s="191">
        <v>424388</v>
      </c>
      <c r="M516" s="191">
        <v>132000</v>
      </c>
      <c r="N516" s="191">
        <v>1419</v>
      </c>
      <c r="O516" s="191">
        <v>585626</v>
      </c>
    </row>
    <row r="517" spans="1:15" ht="11.25" customHeight="1" x14ac:dyDescent="0.25">
      <c r="A517" s="266"/>
      <c r="B517" s="187" t="s">
        <v>207</v>
      </c>
      <c r="C517" s="188" t="s">
        <v>205</v>
      </c>
      <c r="D517" s="190">
        <v>40</v>
      </c>
      <c r="E517" s="190">
        <v>62</v>
      </c>
      <c r="F517" s="191">
        <v>1344</v>
      </c>
      <c r="G517" s="190">
        <v>428</v>
      </c>
      <c r="H517" s="190">
        <v>11</v>
      </c>
      <c r="I517" s="191">
        <v>1885</v>
      </c>
      <c r="J517" s="191">
        <v>11966</v>
      </c>
      <c r="K517" s="191">
        <v>18547</v>
      </c>
      <c r="L517" s="191">
        <v>402044</v>
      </c>
      <c r="M517" s="191">
        <v>128032</v>
      </c>
      <c r="N517" s="191">
        <v>3291</v>
      </c>
      <c r="O517" s="191">
        <v>563880</v>
      </c>
    </row>
    <row r="518" spans="1:15" ht="11.25" customHeight="1" x14ac:dyDescent="0.25">
      <c r="A518" s="266"/>
      <c r="B518" s="187" t="s">
        <v>208</v>
      </c>
      <c r="C518" s="188" t="s">
        <v>204</v>
      </c>
      <c r="D518" s="190">
        <v>7</v>
      </c>
      <c r="E518" s="190">
        <v>11</v>
      </c>
      <c r="F518" s="190">
        <v>263</v>
      </c>
      <c r="G518" s="190">
        <v>90</v>
      </c>
      <c r="H518" s="190">
        <v>1</v>
      </c>
      <c r="I518" s="190">
        <v>372</v>
      </c>
      <c r="J518" s="190">
        <v>683</v>
      </c>
      <c r="K518" s="191">
        <v>1073</v>
      </c>
      <c r="L518" s="191">
        <v>25654</v>
      </c>
      <c r="M518" s="191">
        <v>8779</v>
      </c>
      <c r="N518" s="190">
        <v>98</v>
      </c>
      <c r="O518" s="191">
        <v>36287</v>
      </c>
    </row>
    <row r="519" spans="1:15" ht="11.25" customHeight="1" x14ac:dyDescent="0.25">
      <c r="A519" s="266"/>
      <c r="B519" s="187" t="s">
        <v>208</v>
      </c>
      <c r="C519" s="188" t="s">
        <v>205</v>
      </c>
      <c r="D519" s="190">
        <v>2</v>
      </c>
      <c r="E519" s="190">
        <v>9</v>
      </c>
      <c r="F519" s="190">
        <v>152</v>
      </c>
      <c r="G519" s="190">
        <v>49</v>
      </c>
      <c r="H519" s="190">
        <v>3</v>
      </c>
      <c r="I519" s="190">
        <v>215</v>
      </c>
      <c r="J519" s="190">
        <v>355</v>
      </c>
      <c r="K519" s="191">
        <v>1599</v>
      </c>
      <c r="L519" s="191">
        <v>26997</v>
      </c>
      <c r="M519" s="191">
        <v>8703</v>
      </c>
      <c r="N519" s="190">
        <v>533</v>
      </c>
      <c r="O519" s="191">
        <v>38187</v>
      </c>
    </row>
    <row r="520" spans="1:15" ht="11.25" customHeight="1" x14ac:dyDescent="0.25">
      <c r="A520" s="266"/>
      <c r="B520" s="187" t="s">
        <v>209</v>
      </c>
      <c r="C520" s="188" t="s">
        <v>204</v>
      </c>
      <c r="D520" s="190">
        <v>216</v>
      </c>
      <c r="E520" s="190">
        <v>353</v>
      </c>
      <c r="F520" s="191">
        <v>4936</v>
      </c>
      <c r="G520" s="191">
        <v>1356</v>
      </c>
      <c r="H520" s="190">
        <v>58</v>
      </c>
      <c r="I520" s="191">
        <v>6919</v>
      </c>
      <c r="J520" s="191">
        <v>19296</v>
      </c>
      <c r="K520" s="191">
        <v>31535</v>
      </c>
      <c r="L520" s="191">
        <v>440951</v>
      </c>
      <c r="M520" s="191">
        <v>121137</v>
      </c>
      <c r="N520" s="191">
        <v>5181</v>
      </c>
      <c r="O520" s="191">
        <v>618100</v>
      </c>
    </row>
    <row r="521" spans="1:15" ht="11.25" customHeight="1" x14ac:dyDescent="0.25">
      <c r="A521" s="266"/>
      <c r="B521" s="187" t="s">
        <v>210</v>
      </c>
      <c r="C521" s="188" t="s">
        <v>205</v>
      </c>
      <c r="D521" s="190">
        <v>162</v>
      </c>
      <c r="E521" s="190">
        <v>207</v>
      </c>
      <c r="F521" s="191">
        <v>3878</v>
      </c>
      <c r="G521" s="191">
        <v>1139</v>
      </c>
      <c r="H521" s="190">
        <v>34</v>
      </c>
      <c r="I521" s="191">
        <v>5420</v>
      </c>
      <c r="J521" s="191">
        <v>28889</v>
      </c>
      <c r="K521" s="191">
        <v>36914</v>
      </c>
      <c r="L521" s="191">
        <v>691556</v>
      </c>
      <c r="M521" s="191">
        <v>203116</v>
      </c>
      <c r="N521" s="191">
        <v>6063</v>
      </c>
      <c r="O521" s="191">
        <v>966538</v>
      </c>
    </row>
    <row r="522" spans="1:15" ht="11.25" customHeight="1" x14ac:dyDescent="0.25">
      <c r="A522" s="266"/>
      <c r="B522" s="187" t="s">
        <v>211</v>
      </c>
      <c r="C522" s="188" t="s">
        <v>204</v>
      </c>
      <c r="D522" s="190">
        <v>17</v>
      </c>
      <c r="E522" s="190">
        <v>90</v>
      </c>
      <c r="F522" s="191">
        <v>1676</v>
      </c>
      <c r="G522" s="190">
        <v>396</v>
      </c>
      <c r="H522" s="190">
        <v>3</v>
      </c>
      <c r="I522" s="191">
        <v>2182</v>
      </c>
      <c r="J522" s="191">
        <v>2715</v>
      </c>
      <c r="K522" s="191">
        <v>14375</v>
      </c>
      <c r="L522" s="191">
        <v>267702</v>
      </c>
      <c r="M522" s="191">
        <v>63252</v>
      </c>
      <c r="N522" s="190">
        <v>479</v>
      </c>
      <c r="O522" s="191">
        <v>348523</v>
      </c>
    </row>
    <row r="523" spans="1:15" ht="11.25" customHeight="1" x14ac:dyDescent="0.25">
      <c r="A523" s="266"/>
      <c r="B523" s="187" t="s">
        <v>212</v>
      </c>
      <c r="C523" s="188" t="s">
        <v>205</v>
      </c>
      <c r="D523" s="190">
        <v>35</v>
      </c>
      <c r="E523" s="190">
        <v>134</v>
      </c>
      <c r="F523" s="191">
        <v>3676</v>
      </c>
      <c r="G523" s="190">
        <v>823</v>
      </c>
      <c r="H523" s="190">
        <v>6</v>
      </c>
      <c r="I523" s="191">
        <v>4674</v>
      </c>
      <c r="J523" s="191">
        <v>6923</v>
      </c>
      <c r="K523" s="191">
        <v>26505</v>
      </c>
      <c r="L523" s="191">
        <v>727094</v>
      </c>
      <c r="M523" s="191">
        <v>162785</v>
      </c>
      <c r="N523" s="191">
        <v>1187</v>
      </c>
      <c r="O523" s="191">
        <v>924494</v>
      </c>
    </row>
    <row r="524" spans="1:15" ht="11.25" customHeight="1" x14ac:dyDescent="0.25">
      <c r="A524" s="267"/>
      <c r="B524" s="268" t="s">
        <v>13</v>
      </c>
      <c r="C524" s="268"/>
      <c r="D524" s="190">
        <v>570</v>
      </c>
      <c r="E524" s="190">
        <v>933</v>
      </c>
      <c r="F524" s="191">
        <v>18484</v>
      </c>
      <c r="G524" s="191">
        <v>5041</v>
      </c>
      <c r="H524" s="190">
        <v>134</v>
      </c>
      <c r="I524" s="195">
        <v>25162</v>
      </c>
      <c r="J524" s="191">
        <v>102909</v>
      </c>
      <c r="K524" s="191">
        <v>151836</v>
      </c>
      <c r="L524" s="191">
        <v>3461131</v>
      </c>
      <c r="M524" s="191">
        <v>953969</v>
      </c>
      <c r="N524" s="191">
        <v>23833</v>
      </c>
      <c r="O524" s="197">
        <v>4693678</v>
      </c>
    </row>
    <row r="525" spans="1:15" ht="11.25" customHeight="1" x14ac:dyDescent="0.25">
      <c r="A525" s="265" t="s">
        <v>113</v>
      </c>
      <c r="B525" s="187" t="s">
        <v>203</v>
      </c>
      <c r="C525" s="188" t="s">
        <v>204</v>
      </c>
      <c r="D525" s="189"/>
      <c r="E525" s="189"/>
      <c r="F525" s="190">
        <v>21</v>
      </c>
      <c r="G525" s="190">
        <v>20</v>
      </c>
      <c r="H525" s="189"/>
      <c r="I525" s="190">
        <v>41</v>
      </c>
      <c r="J525" s="189"/>
      <c r="K525" s="189"/>
      <c r="L525" s="191">
        <v>10024</v>
      </c>
      <c r="M525" s="191">
        <v>9547</v>
      </c>
      <c r="N525" s="189"/>
      <c r="O525" s="191">
        <v>19571</v>
      </c>
    </row>
    <row r="526" spans="1:15" ht="11.25" customHeight="1" x14ac:dyDescent="0.25">
      <c r="A526" s="266"/>
      <c r="B526" s="187" t="s">
        <v>203</v>
      </c>
      <c r="C526" s="188" t="s">
        <v>205</v>
      </c>
      <c r="D526" s="189"/>
      <c r="E526" s="189"/>
      <c r="F526" s="190">
        <v>14</v>
      </c>
      <c r="G526" s="190">
        <v>21</v>
      </c>
      <c r="H526" s="189"/>
      <c r="I526" s="190">
        <v>35</v>
      </c>
      <c r="J526" s="189"/>
      <c r="K526" s="189"/>
      <c r="L526" s="191">
        <v>6482</v>
      </c>
      <c r="M526" s="191">
        <v>9723</v>
      </c>
      <c r="N526" s="189"/>
      <c r="O526" s="191">
        <v>16205</v>
      </c>
    </row>
    <row r="527" spans="1:15" ht="11.25" customHeight="1" x14ac:dyDescent="0.25">
      <c r="A527" s="266"/>
      <c r="B527" s="187" t="s">
        <v>206</v>
      </c>
      <c r="C527" s="188" t="s">
        <v>204</v>
      </c>
      <c r="D527" s="190">
        <v>7</v>
      </c>
      <c r="E527" s="189"/>
      <c r="F527" s="190">
        <v>80</v>
      </c>
      <c r="G527" s="190">
        <v>152</v>
      </c>
      <c r="H527" s="190">
        <v>3</v>
      </c>
      <c r="I527" s="190">
        <v>242</v>
      </c>
      <c r="J527" s="191">
        <v>3324</v>
      </c>
      <c r="K527" s="189"/>
      <c r="L527" s="191">
        <v>37987</v>
      </c>
      <c r="M527" s="191">
        <v>72175</v>
      </c>
      <c r="N527" s="191">
        <v>1425</v>
      </c>
      <c r="O527" s="191">
        <v>114911</v>
      </c>
    </row>
    <row r="528" spans="1:15" ht="11.25" customHeight="1" x14ac:dyDescent="0.25">
      <c r="A528" s="266"/>
      <c r="B528" s="187" t="s">
        <v>206</v>
      </c>
      <c r="C528" s="188" t="s">
        <v>205</v>
      </c>
      <c r="D528" s="190">
        <v>5</v>
      </c>
      <c r="E528" s="190">
        <v>4</v>
      </c>
      <c r="F528" s="190">
        <v>95</v>
      </c>
      <c r="G528" s="190">
        <v>162</v>
      </c>
      <c r="H528" s="190">
        <v>2</v>
      </c>
      <c r="I528" s="190">
        <v>268</v>
      </c>
      <c r="J528" s="191">
        <v>2315</v>
      </c>
      <c r="K528" s="191">
        <v>1852</v>
      </c>
      <c r="L528" s="191">
        <v>43980</v>
      </c>
      <c r="M528" s="191">
        <v>74997</v>
      </c>
      <c r="N528" s="190">
        <v>926</v>
      </c>
      <c r="O528" s="191">
        <v>124070</v>
      </c>
    </row>
    <row r="529" spans="1:15" ht="11.25" customHeight="1" x14ac:dyDescent="0.25">
      <c r="A529" s="266"/>
      <c r="B529" s="187" t="s">
        <v>207</v>
      </c>
      <c r="C529" s="188" t="s">
        <v>204</v>
      </c>
      <c r="D529" s="190">
        <v>17</v>
      </c>
      <c r="E529" s="190">
        <v>2</v>
      </c>
      <c r="F529" s="190">
        <v>453</v>
      </c>
      <c r="G529" s="190">
        <v>414</v>
      </c>
      <c r="H529" s="190">
        <v>6</v>
      </c>
      <c r="I529" s="190">
        <v>892</v>
      </c>
      <c r="J529" s="191">
        <v>5299</v>
      </c>
      <c r="K529" s="190">
        <v>623</v>
      </c>
      <c r="L529" s="191">
        <v>141196</v>
      </c>
      <c r="M529" s="191">
        <v>129040</v>
      </c>
      <c r="N529" s="191">
        <v>1870</v>
      </c>
      <c r="O529" s="191">
        <v>278028</v>
      </c>
    </row>
    <row r="530" spans="1:15" ht="11.25" customHeight="1" x14ac:dyDescent="0.25">
      <c r="A530" s="266"/>
      <c r="B530" s="187" t="s">
        <v>207</v>
      </c>
      <c r="C530" s="188" t="s">
        <v>205</v>
      </c>
      <c r="D530" s="190">
        <v>8</v>
      </c>
      <c r="E530" s="190">
        <v>4</v>
      </c>
      <c r="F530" s="190">
        <v>387</v>
      </c>
      <c r="G530" s="190">
        <v>393</v>
      </c>
      <c r="H530" s="190">
        <v>3</v>
      </c>
      <c r="I530" s="190">
        <v>795</v>
      </c>
      <c r="J530" s="191">
        <v>2628</v>
      </c>
      <c r="K530" s="191">
        <v>1314</v>
      </c>
      <c r="L530" s="191">
        <v>127112</v>
      </c>
      <c r="M530" s="191">
        <v>129083</v>
      </c>
      <c r="N530" s="190">
        <v>985</v>
      </c>
      <c r="O530" s="191">
        <v>261122</v>
      </c>
    </row>
    <row r="531" spans="1:15" ht="11.25" customHeight="1" x14ac:dyDescent="0.25">
      <c r="A531" s="266"/>
      <c r="B531" s="187" t="s">
        <v>208</v>
      </c>
      <c r="C531" s="188" t="s">
        <v>204</v>
      </c>
      <c r="D531" s="190">
        <v>1</v>
      </c>
      <c r="E531" s="189"/>
      <c r="F531" s="190">
        <v>87</v>
      </c>
      <c r="G531" s="190">
        <v>63</v>
      </c>
      <c r="H531" s="190">
        <v>1</v>
      </c>
      <c r="I531" s="190">
        <v>152</v>
      </c>
      <c r="J531" s="190">
        <v>107</v>
      </c>
      <c r="K531" s="189"/>
      <c r="L531" s="191">
        <v>9318</v>
      </c>
      <c r="M531" s="191">
        <v>6747</v>
      </c>
      <c r="N531" s="190">
        <v>107</v>
      </c>
      <c r="O531" s="191">
        <v>16279</v>
      </c>
    </row>
    <row r="532" spans="1:15" ht="11.25" customHeight="1" x14ac:dyDescent="0.25">
      <c r="A532" s="266"/>
      <c r="B532" s="187" t="s">
        <v>208</v>
      </c>
      <c r="C532" s="188" t="s">
        <v>205</v>
      </c>
      <c r="D532" s="190">
        <v>2</v>
      </c>
      <c r="E532" s="190">
        <v>3</v>
      </c>
      <c r="F532" s="190">
        <v>56</v>
      </c>
      <c r="G532" s="190">
        <v>45</v>
      </c>
      <c r="H532" s="189"/>
      <c r="I532" s="190">
        <v>106</v>
      </c>
      <c r="J532" s="190">
        <v>390</v>
      </c>
      <c r="K532" s="190">
        <v>585</v>
      </c>
      <c r="L532" s="191">
        <v>10921</v>
      </c>
      <c r="M532" s="191">
        <v>8776</v>
      </c>
      <c r="N532" s="189"/>
      <c r="O532" s="191">
        <v>20672</v>
      </c>
    </row>
    <row r="533" spans="1:15" ht="11.25" customHeight="1" x14ac:dyDescent="0.25">
      <c r="A533" s="266"/>
      <c r="B533" s="187" t="s">
        <v>209</v>
      </c>
      <c r="C533" s="188" t="s">
        <v>204</v>
      </c>
      <c r="D533" s="190">
        <v>72</v>
      </c>
      <c r="E533" s="190">
        <v>92</v>
      </c>
      <c r="F533" s="191">
        <v>1913</v>
      </c>
      <c r="G533" s="191">
        <v>1587</v>
      </c>
      <c r="H533" s="190">
        <v>14</v>
      </c>
      <c r="I533" s="191">
        <v>3678</v>
      </c>
      <c r="J533" s="191">
        <v>7062</v>
      </c>
      <c r="K533" s="191">
        <v>9024</v>
      </c>
      <c r="L533" s="191">
        <v>187643</v>
      </c>
      <c r="M533" s="191">
        <v>155666</v>
      </c>
      <c r="N533" s="191">
        <v>1373</v>
      </c>
      <c r="O533" s="191">
        <v>360768</v>
      </c>
    </row>
    <row r="534" spans="1:15" ht="11.25" customHeight="1" x14ac:dyDescent="0.25">
      <c r="A534" s="266"/>
      <c r="B534" s="187" t="s">
        <v>210</v>
      </c>
      <c r="C534" s="188" t="s">
        <v>205</v>
      </c>
      <c r="D534" s="190">
        <v>39</v>
      </c>
      <c r="E534" s="190">
        <v>20</v>
      </c>
      <c r="F534" s="191">
        <v>1596</v>
      </c>
      <c r="G534" s="191">
        <v>1185</v>
      </c>
      <c r="H534" s="190">
        <v>16</v>
      </c>
      <c r="I534" s="191">
        <v>2856</v>
      </c>
      <c r="J534" s="191">
        <v>7636</v>
      </c>
      <c r="K534" s="191">
        <v>3916</v>
      </c>
      <c r="L534" s="191">
        <v>312504</v>
      </c>
      <c r="M534" s="191">
        <v>232028</v>
      </c>
      <c r="N534" s="191">
        <v>3133</v>
      </c>
      <c r="O534" s="191">
        <v>559217</v>
      </c>
    </row>
    <row r="535" spans="1:15" ht="11.25" customHeight="1" x14ac:dyDescent="0.25">
      <c r="A535" s="266"/>
      <c r="B535" s="187" t="s">
        <v>211</v>
      </c>
      <c r="C535" s="188" t="s">
        <v>204</v>
      </c>
      <c r="D535" s="190">
        <v>1</v>
      </c>
      <c r="E535" s="190">
        <v>3</v>
      </c>
      <c r="F535" s="190">
        <v>851</v>
      </c>
      <c r="G535" s="190">
        <v>491</v>
      </c>
      <c r="H535" s="190">
        <v>1</v>
      </c>
      <c r="I535" s="191">
        <v>1347</v>
      </c>
      <c r="J535" s="190">
        <v>175</v>
      </c>
      <c r="K535" s="190">
        <v>526</v>
      </c>
      <c r="L535" s="191">
        <v>149249</v>
      </c>
      <c r="M535" s="191">
        <v>86112</v>
      </c>
      <c r="N535" s="190">
        <v>175</v>
      </c>
      <c r="O535" s="191">
        <v>236237</v>
      </c>
    </row>
    <row r="536" spans="1:15" ht="11.25" customHeight="1" x14ac:dyDescent="0.25">
      <c r="A536" s="266"/>
      <c r="B536" s="187" t="s">
        <v>212</v>
      </c>
      <c r="C536" s="188" t="s">
        <v>205</v>
      </c>
      <c r="D536" s="190">
        <v>12</v>
      </c>
      <c r="E536" s="190">
        <v>5</v>
      </c>
      <c r="F536" s="191">
        <v>1716</v>
      </c>
      <c r="G536" s="191">
        <v>1173</v>
      </c>
      <c r="H536" s="190">
        <v>5</v>
      </c>
      <c r="I536" s="191">
        <v>2911</v>
      </c>
      <c r="J536" s="191">
        <v>2606</v>
      </c>
      <c r="K536" s="191">
        <v>1086</v>
      </c>
      <c r="L536" s="191">
        <v>372679</v>
      </c>
      <c r="M536" s="191">
        <v>254751</v>
      </c>
      <c r="N536" s="191">
        <v>1086</v>
      </c>
      <c r="O536" s="191">
        <v>632208</v>
      </c>
    </row>
    <row r="537" spans="1:15" ht="11.25" customHeight="1" x14ac:dyDescent="0.25">
      <c r="A537" s="267"/>
      <c r="B537" s="268" t="s">
        <v>13</v>
      </c>
      <c r="C537" s="268"/>
      <c r="D537" s="190">
        <v>164</v>
      </c>
      <c r="E537" s="190">
        <v>133</v>
      </c>
      <c r="F537" s="191">
        <v>7269</v>
      </c>
      <c r="G537" s="191">
        <v>5706</v>
      </c>
      <c r="H537" s="190">
        <v>51</v>
      </c>
      <c r="I537" s="195">
        <v>13323</v>
      </c>
      <c r="J537" s="191">
        <v>31542</v>
      </c>
      <c r="K537" s="191">
        <v>18926</v>
      </c>
      <c r="L537" s="191">
        <v>1409095</v>
      </c>
      <c r="M537" s="191">
        <v>1168645</v>
      </c>
      <c r="N537" s="191">
        <v>11080</v>
      </c>
      <c r="O537" s="197">
        <v>2639288</v>
      </c>
    </row>
    <row r="538" spans="1:15" ht="11.25" customHeight="1" x14ac:dyDescent="0.25">
      <c r="A538" s="265" t="s">
        <v>114</v>
      </c>
      <c r="B538" s="187" t="s">
        <v>203</v>
      </c>
      <c r="C538" s="188" t="s">
        <v>204</v>
      </c>
      <c r="D538" s="190">
        <v>7</v>
      </c>
      <c r="E538" s="190">
        <v>4</v>
      </c>
      <c r="F538" s="190">
        <v>73</v>
      </c>
      <c r="G538" s="190">
        <v>12</v>
      </c>
      <c r="H538" s="189"/>
      <c r="I538" s="190">
        <v>96</v>
      </c>
      <c r="J538" s="191">
        <v>3043</v>
      </c>
      <c r="K538" s="191">
        <v>1739</v>
      </c>
      <c r="L538" s="191">
        <v>31735</v>
      </c>
      <c r="M538" s="191">
        <v>5217</v>
      </c>
      <c r="N538" s="189"/>
      <c r="O538" s="191">
        <v>41734</v>
      </c>
    </row>
    <row r="539" spans="1:15" ht="11.25" customHeight="1" x14ac:dyDescent="0.25">
      <c r="A539" s="266"/>
      <c r="B539" s="187" t="s">
        <v>203</v>
      </c>
      <c r="C539" s="188" t="s">
        <v>205</v>
      </c>
      <c r="D539" s="190">
        <v>4</v>
      </c>
      <c r="E539" s="190">
        <v>2</v>
      </c>
      <c r="F539" s="190">
        <v>68</v>
      </c>
      <c r="G539" s="190">
        <v>15</v>
      </c>
      <c r="H539" s="189"/>
      <c r="I539" s="190">
        <v>89</v>
      </c>
      <c r="J539" s="191">
        <v>1687</v>
      </c>
      <c r="K539" s="190">
        <v>843</v>
      </c>
      <c r="L539" s="191">
        <v>28675</v>
      </c>
      <c r="M539" s="191">
        <v>6325</v>
      </c>
      <c r="N539" s="189"/>
      <c r="O539" s="191">
        <v>37530</v>
      </c>
    </row>
    <row r="540" spans="1:15" ht="11.25" customHeight="1" x14ac:dyDescent="0.25">
      <c r="A540" s="266"/>
      <c r="B540" s="187" t="s">
        <v>206</v>
      </c>
      <c r="C540" s="188" t="s">
        <v>204</v>
      </c>
      <c r="D540" s="190">
        <v>32</v>
      </c>
      <c r="E540" s="190">
        <v>20</v>
      </c>
      <c r="F540" s="190">
        <v>381</v>
      </c>
      <c r="G540" s="190">
        <v>193</v>
      </c>
      <c r="H540" s="190">
        <v>1</v>
      </c>
      <c r="I540" s="190">
        <v>627</v>
      </c>
      <c r="J540" s="191">
        <v>13839</v>
      </c>
      <c r="K540" s="191">
        <v>8649</v>
      </c>
      <c r="L540" s="191">
        <v>164765</v>
      </c>
      <c r="M540" s="191">
        <v>83464</v>
      </c>
      <c r="N540" s="190">
        <v>432</v>
      </c>
      <c r="O540" s="191">
        <v>271149</v>
      </c>
    </row>
    <row r="541" spans="1:15" ht="11.25" customHeight="1" x14ac:dyDescent="0.25">
      <c r="A541" s="266"/>
      <c r="B541" s="187" t="s">
        <v>206</v>
      </c>
      <c r="C541" s="188" t="s">
        <v>205</v>
      </c>
      <c r="D541" s="190">
        <v>38</v>
      </c>
      <c r="E541" s="190">
        <v>12</v>
      </c>
      <c r="F541" s="190">
        <v>391</v>
      </c>
      <c r="G541" s="190">
        <v>194</v>
      </c>
      <c r="H541" s="190">
        <v>4</v>
      </c>
      <c r="I541" s="190">
        <v>639</v>
      </c>
      <c r="J541" s="191">
        <v>16022</v>
      </c>
      <c r="K541" s="191">
        <v>5060</v>
      </c>
      <c r="L541" s="191">
        <v>164857</v>
      </c>
      <c r="M541" s="191">
        <v>81796</v>
      </c>
      <c r="N541" s="191">
        <v>1687</v>
      </c>
      <c r="O541" s="191">
        <v>269422</v>
      </c>
    </row>
    <row r="542" spans="1:15" ht="11.25" customHeight="1" x14ac:dyDescent="0.25">
      <c r="A542" s="266"/>
      <c r="B542" s="187" t="s">
        <v>207</v>
      </c>
      <c r="C542" s="188" t="s">
        <v>204</v>
      </c>
      <c r="D542" s="190">
        <v>113</v>
      </c>
      <c r="E542" s="190">
        <v>34</v>
      </c>
      <c r="F542" s="191">
        <v>1303</v>
      </c>
      <c r="G542" s="190">
        <v>666</v>
      </c>
      <c r="H542" s="190">
        <v>9</v>
      </c>
      <c r="I542" s="191">
        <v>2125</v>
      </c>
      <c r="J542" s="191">
        <v>32078</v>
      </c>
      <c r="K542" s="191">
        <v>9652</v>
      </c>
      <c r="L542" s="191">
        <v>369885</v>
      </c>
      <c r="M542" s="191">
        <v>189059</v>
      </c>
      <c r="N542" s="191">
        <v>2555</v>
      </c>
      <c r="O542" s="191">
        <v>603229</v>
      </c>
    </row>
    <row r="543" spans="1:15" ht="11.25" customHeight="1" x14ac:dyDescent="0.25">
      <c r="A543" s="266"/>
      <c r="B543" s="187" t="s">
        <v>207</v>
      </c>
      <c r="C543" s="188" t="s">
        <v>205</v>
      </c>
      <c r="D543" s="190">
        <v>109</v>
      </c>
      <c r="E543" s="190">
        <v>26</v>
      </c>
      <c r="F543" s="191">
        <v>1200</v>
      </c>
      <c r="G543" s="190">
        <v>624</v>
      </c>
      <c r="H543" s="190">
        <v>11</v>
      </c>
      <c r="I543" s="191">
        <v>1970</v>
      </c>
      <c r="J543" s="191">
        <v>32606</v>
      </c>
      <c r="K543" s="191">
        <v>7778</v>
      </c>
      <c r="L543" s="191">
        <v>358968</v>
      </c>
      <c r="M543" s="191">
        <v>186663</v>
      </c>
      <c r="N543" s="191">
        <v>3291</v>
      </c>
      <c r="O543" s="191">
        <v>589306</v>
      </c>
    </row>
    <row r="544" spans="1:15" ht="11.25" customHeight="1" x14ac:dyDescent="0.25">
      <c r="A544" s="266"/>
      <c r="B544" s="187" t="s">
        <v>208</v>
      </c>
      <c r="C544" s="188" t="s">
        <v>204</v>
      </c>
      <c r="D544" s="190">
        <v>6</v>
      </c>
      <c r="E544" s="190">
        <v>1</v>
      </c>
      <c r="F544" s="190">
        <v>169</v>
      </c>
      <c r="G544" s="190">
        <v>81</v>
      </c>
      <c r="H544" s="190">
        <v>2</v>
      </c>
      <c r="I544" s="190">
        <v>259</v>
      </c>
      <c r="J544" s="190">
        <v>585</v>
      </c>
      <c r="K544" s="190">
        <v>98</v>
      </c>
      <c r="L544" s="191">
        <v>16485</v>
      </c>
      <c r="M544" s="191">
        <v>7901</v>
      </c>
      <c r="N544" s="190">
        <v>195</v>
      </c>
      <c r="O544" s="191">
        <v>25264</v>
      </c>
    </row>
    <row r="545" spans="1:15" ht="11.25" customHeight="1" x14ac:dyDescent="0.25">
      <c r="A545" s="266"/>
      <c r="B545" s="187" t="s">
        <v>208</v>
      </c>
      <c r="C545" s="188" t="s">
        <v>205</v>
      </c>
      <c r="D545" s="190">
        <v>11</v>
      </c>
      <c r="E545" s="190">
        <v>3</v>
      </c>
      <c r="F545" s="190">
        <v>102</v>
      </c>
      <c r="G545" s="190">
        <v>47</v>
      </c>
      <c r="H545" s="190">
        <v>1</v>
      </c>
      <c r="I545" s="190">
        <v>164</v>
      </c>
      <c r="J545" s="191">
        <v>1954</v>
      </c>
      <c r="K545" s="190">
        <v>533</v>
      </c>
      <c r="L545" s="191">
        <v>18116</v>
      </c>
      <c r="M545" s="191">
        <v>8348</v>
      </c>
      <c r="N545" s="190">
        <v>178</v>
      </c>
      <c r="O545" s="191">
        <v>29129</v>
      </c>
    </row>
    <row r="546" spans="1:15" ht="11.25" customHeight="1" x14ac:dyDescent="0.25">
      <c r="A546" s="266"/>
      <c r="B546" s="187" t="s">
        <v>209</v>
      </c>
      <c r="C546" s="188" t="s">
        <v>204</v>
      </c>
      <c r="D546" s="190">
        <v>317</v>
      </c>
      <c r="E546" s="190">
        <v>289</v>
      </c>
      <c r="F546" s="191">
        <v>3025</v>
      </c>
      <c r="G546" s="191">
        <v>2081</v>
      </c>
      <c r="H546" s="190">
        <v>30</v>
      </c>
      <c r="I546" s="191">
        <v>5742</v>
      </c>
      <c r="J546" s="191">
        <v>28319</v>
      </c>
      <c r="K546" s="191">
        <v>25817</v>
      </c>
      <c r="L546" s="191">
        <v>270235</v>
      </c>
      <c r="M546" s="191">
        <v>185904</v>
      </c>
      <c r="N546" s="191">
        <v>2680</v>
      </c>
      <c r="O546" s="191">
        <v>512955</v>
      </c>
    </row>
    <row r="547" spans="1:15" ht="11.25" customHeight="1" x14ac:dyDescent="0.25">
      <c r="A547" s="266"/>
      <c r="B547" s="187" t="s">
        <v>210</v>
      </c>
      <c r="C547" s="188" t="s">
        <v>205</v>
      </c>
      <c r="D547" s="190">
        <v>258</v>
      </c>
      <c r="E547" s="190">
        <v>146</v>
      </c>
      <c r="F547" s="191">
        <v>2797</v>
      </c>
      <c r="G547" s="191">
        <v>1858</v>
      </c>
      <c r="H547" s="190">
        <v>47</v>
      </c>
      <c r="I547" s="191">
        <v>5106</v>
      </c>
      <c r="J547" s="191">
        <v>46009</v>
      </c>
      <c r="K547" s="191">
        <v>26036</v>
      </c>
      <c r="L547" s="191">
        <v>498784</v>
      </c>
      <c r="M547" s="191">
        <v>331334</v>
      </c>
      <c r="N547" s="191">
        <v>8381</v>
      </c>
      <c r="O547" s="191">
        <v>910544</v>
      </c>
    </row>
    <row r="548" spans="1:15" ht="11.25" customHeight="1" x14ac:dyDescent="0.25">
      <c r="A548" s="266"/>
      <c r="B548" s="187" t="s">
        <v>211</v>
      </c>
      <c r="C548" s="188" t="s">
        <v>204</v>
      </c>
      <c r="D548" s="190">
        <v>41</v>
      </c>
      <c r="E548" s="190">
        <v>44</v>
      </c>
      <c r="F548" s="191">
        <v>1123</v>
      </c>
      <c r="G548" s="190">
        <v>631</v>
      </c>
      <c r="H548" s="190">
        <v>7</v>
      </c>
      <c r="I548" s="191">
        <v>1846</v>
      </c>
      <c r="J548" s="191">
        <v>6549</v>
      </c>
      <c r="K548" s="191">
        <v>7028</v>
      </c>
      <c r="L548" s="191">
        <v>179373</v>
      </c>
      <c r="M548" s="191">
        <v>100788</v>
      </c>
      <c r="N548" s="191">
        <v>1118</v>
      </c>
      <c r="O548" s="191">
        <v>294856</v>
      </c>
    </row>
    <row r="549" spans="1:15" ht="11.25" customHeight="1" x14ac:dyDescent="0.25">
      <c r="A549" s="266"/>
      <c r="B549" s="187" t="s">
        <v>212</v>
      </c>
      <c r="C549" s="188" t="s">
        <v>205</v>
      </c>
      <c r="D549" s="190">
        <v>115</v>
      </c>
      <c r="E549" s="190">
        <v>66</v>
      </c>
      <c r="F549" s="191">
        <v>2619</v>
      </c>
      <c r="G549" s="191">
        <v>1562</v>
      </c>
      <c r="H549" s="190">
        <v>9</v>
      </c>
      <c r="I549" s="191">
        <v>4371</v>
      </c>
      <c r="J549" s="191">
        <v>22746</v>
      </c>
      <c r="K549" s="191">
        <v>13054</v>
      </c>
      <c r="L549" s="191">
        <v>518025</v>
      </c>
      <c r="M549" s="191">
        <v>308956</v>
      </c>
      <c r="N549" s="191">
        <v>1780</v>
      </c>
      <c r="O549" s="191">
        <v>864561</v>
      </c>
    </row>
    <row r="550" spans="1:15" ht="11.25" customHeight="1" x14ac:dyDescent="0.25">
      <c r="A550" s="267"/>
      <c r="B550" s="268" t="s">
        <v>13</v>
      </c>
      <c r="C550" s="268"/>
      <c r="D550" s="191">
        <v>1051</v>
      </c>
      <c r="E550" s="190">
        <v>647</v>
      </c>
      <c r="F550" s="191">
        <v>13251</v>
      </c>
      <c r="G550" s="191">
        <v>7964</v>
      </c>
      <c r="H550" s="190">
        <v>121</v>
      </c>
      <c r="I550" s="195">
        <v>23034</v>
      </c>
      <c r="J550" s="191">
        <v>205437</v>
      </c>
      <c r="K550" s="191">
        <v>106287</v>
      </c>
      <c r="L550" s="191">
        <v>2619903</v>
      </c>
      <c r="M550" s="191">
        <v>1495755</v>
      </c>
      <c r="N550" s="191">
        <v>22297</v>
      </c>
      <c r="O550" s="197">
        <v>4449679</v>
      </c>
    </row>
    <row r="551" spans="1:15" ht="11.25" customHeight="1" x14ac:dyDescent="0.25">
      <c r="A551" s="265" t="s">
        <v>115</v>
      </c>
      <c r="B551" s="187" t="s">
        <v>203</v>
      </c>
      <c r="C551" s="188" t="s">
        <v>204</v>
      </c>
      <c r="D551" s="190">
        <v>204</v>
      </c>
      <c r="E551" s="190">
        <v>2</v>
      </c>
      <c r="F551" s="190">
        <v>14</v>
      </c>
      <c r="G551" s="189"/>
      <c r="H551" s="189"/>
      <c r="I551" s="190">
        <v>220</v>
      </c>
      <c r="J551" s="191">
        <v>88685</v>
      </c>
      <c r="K551" s="190">
        <v>869</v>
      </c>
      <c r="L551" s="191">
        <v>6086</v>
      </c>
      <c r="M551" s="189"/>
      <c r="N551" s="189"/>
      <c r="O551" s="191">
        <v>95640</v>
      </c>
    </row>
    <row r="552" spans="1:15" ht="11.25" customHeight="1" x14ac:dyDescent="0.25">
      <c r="A552" s="266"/>
      <c r="B552" s="187" t="s">
        <v>203</v>
      </c>
      <c r="C552" s="188" t="s">
        <v>205</v>
      </c>
      <c r="D552" s="190">
        <v>187</v>
      </c>
      <c r="E552" s="190">
        <v>2</v>
      </c>
      <c r="F552" s="190">
        <v>7</v>
      </c>
      <c r="G552" s="190">
        <v>1</v>
      </c>
      <c r="H552" s="190">
        <v>1</v>
      </c>
      <c r="I552" s="190">
        <v>198</v>
      </c>
      <c r="J552" s="191">
        <v>78855</v>
      </c>
      <c r="K552" s="190">
        <v>843</v>
      </c>
      <c r="L552" s="191">
        <v>2952</v>
      </c>
      <c r="M552" s="190">
        <v>422</v>
      </c>
      <c r="N552" s="190">
        <v>422</v>
      </c>
      <c r="O552" s="191">
        <v>83494</v>
      </c>
    </row>
    <row r="553" spans="1:15" ht="11.25" customHeight="1" x14ac:dyDescent="0.25">
      <c r="A553" s="266"/>
      <c r="B553" s="187" t="s">
        <v>206</v>
      </c>
      <c r="C553" s="188" t="s">
        <v>204</v>
      </c>
      <c r="D553" s="190">
        <v>993</v>
      </c>
      <c r="E553" s="190">
        <v>11</v>
      </c>
      <c r="F553" s="190">
        <v>76</v>
      </c>
      <c r="G553" s="190">
        <v>18</v>
      </c>
      <c r="H553" s="190">
        <v>3</v>
      </c>
      <c r="I553" s="191">
        <v>1101</v>
      </c>
      <c r="J553" s="191">
        <v>429427</v>
      </c>
      <c r="K553" s="191">
        <v>4757</v>
      </c>
      <c r="L553" s="191">
        <v>32866</v>
      </c>
      <c r="M553" s="191">
        <v>7784</v>
      </c>
      <c r="N553" s="191">
        <v>1297</v>
      </c>
      <c r="O553" s="191">
        <v>476131</v>
      </c>
    </row>
    <row r="554" spans="1:15" ht="11.25" customHeight="1" x14ac:dyDescent="0.25">
      <c r="A554" s="266"/>
      <c r="B554" s="187" t="s">
        <v>206</v>
      </c>
      <c r="C554" s="188" t="s">
        <v>205</v>
      </c>
      <c r="D554" s="190">
        <v>918</v>
      </c>
      <c r="E554" s="190">
        <v>9</v>
      </c>
      <c r="F554" s="190">
        <v>60</v>
      </c>
      <c r="G554" s="190">
        <v>12</v>
      </c>
      <c r="H554" s="190">
        <v>5</v>
      </c>
      <c r="I554" s="191">
        <v>1004</v>
      </c>
      <c r="J554" s="191">
        <v>387054</v>
      </c>
      <c r="K554" s="191">
        <v>3795</v>
      </c>
      <c r="L554" s="191">
        <v>25298</v>
      </c>
      <c r="M554" s="191">
        <v>5060</v>
      </c>
      <c r="N554" s="191">
        <v>2108</v>
      </c>
      <c r="O554" s="191">
        <v>423315</v>
      </c>
    </row>
    <row r="555" spans="1:15" ht="11.25" customHeight="1" x14ac:dyDescent="0.25">
      <c r="A555" s="266"/>
      <c r="B555" s="187" t="s">
        <v>207</v>
      </c>
      <c r="C555" s="188" t="s">
        <v>204</v>
      </c>
      <c r="D555" s="191">
        <v>2852</v>
      </c>
      <c r="E555" s="190">
        <v>38</v>
      </c>
      <c r="F555" s="190">
        <v>337</v>
      </c>
      <c r="G555" s="190">
        <v>61</v>
      </c>
      <c r="H555" s="190">
        <v>18</v>
      </c>
      <c r="I555" s="191">
        <v>3306</v>
      </c>
      <c r="J555" s="191">
        <v>809602</v>
      </c>
      <c r="K555" s="191">
        <v>10787</v>
      </c>
      <c r="L555" s="191">
        <v>95665</v>
      </c>
      <c r="M555" s="191">
        <v>17316</v>
      </c>
      <c r="N555" s="191">
        <v>5110</v>
      </c>
      <c r="O555" s="191">
        <v>938480</v>
      </c>
    </row>
    <row r="556" spans="1:15" ht="11.25" customHeight="1" x14ac:dyDescent="0.25">
      <c r="A556" s="266"/>
      <c r="B556" s="187" t="s">
        <v>207</v>
      </c>
      <c r="C556" s="188" t="s">
        <v>205</v>
      </c>
      <c r="D556" s="191">
        <v>2760</v>
      </c>
      <c r="E556" s="190">
        <v>41</v>
      </c>
      <c r="F556" s="190">
        <v>318</v>
      </c>
      <c r="G556" s="190">
        <v>52</v>
      </c>
      <c r="H556" s="190">
        <v>18</v>
      </c>
      <c r="I556" s="191">
        <v>3189</v>
      </c>
      <c r="J556" s="191">
        <v>825627</v>
      </c>
      <c r="K556" s="191">
        <v>12265</v>
      </c>
      <c r="L556" s="191">
        <v>95127</v>
      </c>
      <c r="M556" s="191">
        <v>15555</v>
      </c>
      <c r="N556" s="191">
        <v>5385</v>
      </c>
      <c r="O556" s="191">
        <v>953959</v>
      </c>
    </row>
    <row r="557" spans="1:15" ht="11.25" customHeight="1" x14ac:dyDescent="0.25">
      <c r="A557" s="266"/>
      <c r="B557" s="187" t="s">
        <v>208</v>
      </c>
      <c r="C557" s="188" t="s">
        <v>204</v>
      </c>
      <c r="D557" s="190">
        <v>507</v>
      </c>
      <c r="E557" s="190">
        <v>3</v>
      </c>
      <c r="F557" s="190">
        <v>58</v>
      </c>
      <c r="G557" s="190">
        <v>16</v>
      </c>
      <c r="H557" s="190">
        <v>2</v>
      </c>
      <c r="I557" s="190">
        <v>586</v>
      </c>
      <c r="J557" s="191">
        <v>49454</v>
      </c>
      <c r="K557" s="190">
        <v>293</v>
      </c>
      <c r="L557" s="191">
        <v>5657</v>
      </c>
      <c r="M557" s="191">
        <v>1561</v>
      </c>
      <c r="N557" s="190">
        <v>195</v>
      </c>
      <c r="O557" s="191">
        <v>57160</v>
      </c>
    </row>
    <row r="558" spans="1:15" ht="11.25" customHeight="1" x14ac:dyDescent="0.25">
      <c r="A558" s="266"/>
      <c r="B558" s="187" t="s">
        <v>208</v>
      </c>
      <c r="C558" s="188" t="s">
        <v>205</v>
      </c>
      <c r="D558" s="190">
        <v>296</v>
      </c>
      <c r="E558" s="190">
        <v>4</v>
      </c>
      <c r="F558" s="190">
        <v>51</v>
      </c>
      <c r="G558" s="190">
        <v>8</v>
      </c>
      <c r="H558" s="189"/>
      <c r="I558" s="190">
        <v>359</v>
      </c>
      <c r="J558" s="191">
        <v>52573</v>
      </c>
      <c r="K558" s="190">
        <v>710</v>
      </c>
      <c r="L558" s="191">
        <v>9058</v>
      </c>
      <c r="M558" s="191">
        <v>1421</v>
      </c>
      <c r="N558" s="189"/>
      <c r="O558" s="191">
        <v>63762</v>
      </c>
    </row>
    <row r="559" spans="1:15" ht="11.25" customHeight="1" x14ac:dyDescent="0.25">
      <c r="A559" s="266"/>
      <c r="B559" s="187" t="s">
        <v>209</v>
      </c>
      <c r="C559" s="188" t="s">
        <v>204</v>
      </c>
      <c r="D559" s="191">
        <v>8453</v>
      </c>
      <c r="E559" s="190">
        <v>213</v>
      </c>
      <c r="F559" s="191">
        <v>1253</v>
      </c>
      <c r="G559" s="190">
        <v>122</v>
      </c>
      <c r="H559" s="190">
        <v>57</v>
      </c>
      <c r="I559" s="191">
        <v>10098</v>
      </c>
      <c r="J559" s="191">
        <v>755138</v>
      </c>
      <c r="K559" s="191">
        <v>19028</v>
      </c>
      <c r="L559" s="191">
        <v>111935</v>
      </c>
      <c r="M559" s="191">
        <v>10899</v>
      </c>
      <c r="N559" s="191">
        <v>5092</v>
      </c>
      <c r="O559" s="191">
        <v>902092</v>
      </c>
    </row>
    <row r="560" spans="1:15" ht="11.25" customHeight="1" x14ac:dyDescent="0.25">
      <c r="A560" s="266"/>
      <c r="B560" s="187" t="s">
        <v>210</v>
      </c>
      <c r="C560" s="188" t="s">
        <v>205</v>
      </c>
      <c r="D560" s="191">
        <v>7403</v>
      </c>
      <c r="E560" s="190">
        <v>148</v>
      </c>
      <c r="F560" s="190">
        <v>946</v>
      </c>
      <c r="G560" s="190">
        <v>101</v>
      </c>
      <c r="H560" s="190">
        <v>43</v>
      </c>
      <c r="I560" s="191">
        <v>8641</v>
      </c>
      <c r="J560" s="191">
        <v>1320163</v>
      </c>
      <c r="K560" s="191">
        <v>26393</v>
      </c>
      <c r="L560" s="191">
        <v>168698</v>
      </c>
      <c r="M560" s="191">
        <v>18011</v>
      </c>
      <c r="N560" s="191">
        <v>7668</v>
      </c>
      <c r="O560" s="191">
        <v>1540933</v>
      </c>
    </row>
    <row r="561" spans="1:15" ht="11.25" customHeight="1" x14ac:dyDescent="0.25">
      <c r="A561" s="266"/>
      <c r="B561" s="187" t="s">
        <v>211</v>
      </c>
      <c r="C561" s="188" t="s">
        <v>204</v>
      </c>
      <c r="D561" s="191">
        <v>2835</v>
      </c>
      <c r="E561" s="190">
        <v>36</v>
      </c>
      <c r="F561" s="190">
        <v>402</v>
      </c>
      <c r="G561" s="190">
        <v>8</v>
      </c>
      <c r="H561" s="190">
        <v>8</v>
      </c>
      <c r="I561" s="191">
        <v>3289</v>
      </c>
      <c r="J561" s="191">
        <v>452826</v>
      </c>
      <c r="K561" s="191">
        <v>5750</v>
      </c>
      <c r="L561" s="191">
        <v>64210</v>
      </c>
      <c r="M561" s="191">
        <v>1278</v>
      </c>
      <c r="N561" s="191">
        <v>1278</v>
      </c>
      <c r="O561" s="191">
        <v>525342</v>
      </c>
    </row>
    <row r="562" spans="1:15" ht="11.25" customHeight="1" x14ac:dyDescent="0.25">
      <c r="A562" s="266"/>
      <c r="B562" s="187" t="s">
        <v>212</v>
      </c>
      <c r="C562" s="188" t="s">
        <v>205</v>
      </c>
      <c r="D562" s="191">
        <v>6133</v>
      </c>
      <c r="E562" s="190">
        <v>43</v>
      </c>
      <c r="F562" s="190">
        <v>763</v>
      </c>
      <c r="G562" s="190">
        <v>26</v>
      </c>
      <c r="H562" s="190">
        <v>10</v>
      </c>
      <c r="I562" s="191">
        <v>6975</v>
      </c>
      <c r="J562" s="191">
        <v>1213077</v>
      </c>
      <c r="K562" s="191">
        <v>8505</v>
      </c>
      <c r="L562" s="191">
        <v>150918</v>
      </c>
      <c r="M562" s="191">
        <v>5143</v>
      </c>
      <c r="N562" s="191">
        <v>1978</v>
      </c>
      <c r="O562" s="191">
        <v>1379621</v>
      </c>
    </row>
    <row r="563" spans="1:15" ht="11.25" customHeight="1" x14ac:dyDescent="0.25">
      <c r="A563" s="267"/>
      <c r="B563" s="268" t="s">
        <v>13</v>
      </c>
      <c r="C563" s="268"/>
      <c r="D563" s="191">
        <v>33541</v>
      </c>
      <c r="E563" s="190">
        <v>550</v>
      </c>
      <c r="F563" s="191">
        <v>4285</v>
      </c>
      <c r="G563" s="190">
        <v>425</v>
      </c>
      <c r="H563" s="190">
        <v>165</v>
      </c>
      <c r="I563" s="195">
        <v>38966</v>
      </c>
      <c r="J563" s="191">
        <v>6462481</v>
      </c>
      <c r="K563" s="191">
        <v>93995</v>
      </c>
      <c r="L563" s="191">
        <v>768470</v>
      </c>
      <c r="M563" s="191">
        <v>84450</v>
      </c>
      <c r="N563" s="191">
        <v>30533</v>
      </c>
      <c r="O563" s="197">
        <v>7439929</v>
      </c>
    </row>
    <row r="564" spans="1:15" ht="11.25" customHeight="1" x14ac:dyDescent="0.25">
      <c r="A564" s="265" t="s">
        <v>116</v>
      </c>
      <c r="B564" s="187" t="s">
        <v>203</v>
      </c>
      <c r="C564" s="188" t="s">
        <v>204</v>
      </c>
      <c r="D564" s="189"/>
      <c r="E564" s="190">
        <v>18</v>
      </c>
      <c r="F564" s="190">
        <v>4</v>
      </c>
      <c r="G564" s="189"/>
      <c r="H564" s="189"/>
      <c r="I564" s="190">
        <v>22</v>
      </c>
      <c r="J564" s="189"/>
      <c r="K564" s="191">
        <v>8842</v>
      </c>
      <c r="L564" s="191">
        <v>1965</v>
      </c>
      <c r="M564" s="189"/>
      <c r="N564" s="189"/>
      <c r="O564" s="191">
        <v>10807</v>
      </c>
    </row>
    <row r="565" spans="1:15" ht="11.25" customHeight="1" x14ac:dyDescent="0.25">
      <c r="A565" s="266"/>
      <c r="B565" s="187" t="s">
        <v>203</v>
      </c>
      <c r="C565" s="188" t="s">
        <v>205</v>
      </c>
      <c r="D565" s="189"/>
      <c r="E565" s="190">
        <v>17</v>
      </c>
      <c r="F565" s="190">
        <v>4</v>
      </c>
      <c r="G565" s="189"/>
      <c r="H565" s="189"/>
      <c r="I565" s="190">
        <v>21</v>
      </c>
      <c r="J565" s="189"/>
      <c r="K565" s="191">
        <v>8101</v>
      </c>
      <c r="L565" s="191">
        <v>1906</v>
      </c>
      <c r="M565" s="189"/>
      <c r="N565" s="189"/>
      <c r="O565" s="191">
        <v>10007</v>
      </c>
    </row>
    <row r="566" spans="1:15" ht="11.25" customHeight="1" x14ac:dyDescent="0.25">
      <c r="A566" s="266"/>
      <c r="B566" s="187" t="s">
        <v>206</v>
      </c>
      <c r="C566" s="188" t="s">
        <v>204</v>
      </c>
      <c r="D566" s="190">
        <v>18</v>
      </c>
      <c r="E566" s="190">
        <v>246</v>
      </c>
      <c r="F566" s="190">
        <v>31</v>
      </c>
      <c r="G566" s="190">
        <v>2</v>
      </c>
      <c r="H566" s="189"/>
      <c r="I566" s="190">
        <v>297</v>
      </c>
      <c r="J566" s="191">
        <v>8796</v>
      </c>
      <c r="K566" s="191">
        <v>120213</v>
      </c>
      <c r="L566" s="191">
        <v>15149</v>
      </c>
      <c r="M566" s="190">
        <v>977</v>
      </c>
      <c r="N566" s="189"/>
      <c r="O566" s="191">
        <v>145135</v>
      </c>
    </row>
    <row r="567" spans="1:15" ht="11.25" customHeight="1" x14ac:dyDescent="0.25">
      <c r="A567" s="266"/>
      <c r="B567" s="187" t="s">
        <v>206</v>
      </c>
      <c r="C567" s="188" t="s">
        <v>205</v>
      </c>
      <c r="D567" s="190">
        <v>16</v>
      </c>
      <c r="E567" s="190">
        <v>234</v>
      </c>
      <c r="F567" s="190">
        <v>34</v>
      </c>
      <c r="G567" s="190">
        <v>3</v>
      </c>
      <c r="H567" s="189"/>
      <c r="I567" s="190">
        <v>287</v>
      </c>
      <c r="J567" s="191">
        <v>7623</v>
      </c>
      <c r="K567" s="191">
        <v>111487</v>
      </c>
      <c r="L567" s="191">
        <v>16199</v>
      </c>
      <c r="M567" s="191">
        <v>1429</v>
      </c>
      <c r="N567" s="189"/>
      <c r="O567" s="191">
        <v>136738</v>
      </c>
    </row>
    <row r="568" spans="1:15" ht="11.25" customHeight="1" x14ac:dyDescent="0.25">
      <c r="A568" s="266"/>
      <c r="B568" s="187" t="s">
        <v>207</v>
      </c>
      <c r="C568" s="188" t="s">
        <v>204</v>
      </c>
      <c r="D568" s="190">
        <v>17</v>
      </c>
      <c r="E568" s="190">
        <v>906</v>
      </c>
      <c r="F568" s="190">
        <v>49</v>
      </c>
      <c r="G568" s="190">
        <v>7</v>
      </c>
      <c r="H568" s="189"/>
      <c r="I568" s="190">
        <v>979</v>
      </c>
      <c r="J568" s="191">
        <v>5453</v>
      </c>
      <c r="K568" s="191">
        <v>290622</v>
      </c>
      <c r="L568" s="191">
        <v>15718</v>
      </c>
      <c r="M568" s="191">
        <v>2245</v>
      </c>
      <c r="N568" s="189"/>
      <c r="O568" s="191">
        <v>314038</v>
      </c>
    </row>
    <row r="569" spans="1:15" ht="11.25" customHeight="1" x14ac:dyDescent="0.25">
      <c r="A569" s="266"/>
      <c r="B569" s="187" t="s">
        <v>207</v>
      </c>
      <c r="C569" s="188" t="s">
        <v>205</v>
      </c>
      <c r="D569" s="190">
        <v>7</v>
      </c>
      <c r="E569" s="190">
        <v>849</v>
      </c>
      <c r="F569" s="190">
        <v>41</v>
      </c>
      <c r="G569" s="190">
        <v>4</v>
      </c>
      <c r="H569" s="190">
        <v>5</v>
      </c>
      <c r="I569" s="190">
        <v>906</v>
      </c>
      <c r="J569" s="191">
        <v>2366</v>
      </c>
      <c r="K569" s="191">
        <v>286986</v>
      </c>
      <c r="L569" s="191">
        <v>13859</v>
      </c>
      <c r="M569" s="191">
        <v>1352</v>
      </c>
      <c r="N569" s="191">
        <v>1690</v>
      </c>
      <c r="O569" s="191">
        <v>306253</v>
      </c>
    </row>
    <row r="570" spans="1:15" ht="11.25" customHeight="1" x14ac:dyDescent="0.25">
      <c r="A570" s="266"/>
      <c r="B570" s="187" t="s">
        <v>208</v>
      </c>
      <c r="C570" s="188" t="s">
        <v>204</v>
      </c>
      <c r="D570" s="190">
        <v>4</v>
      </c>
      <c r="E570" s="190">
        <v>155</v>
      </c>
      <c r="F570" s="190">
        <v>8</v>
      </c>
      <c r="G570" s="190">
        <v>4</v>
      </c>
      <c r="H570" s="190">
        <v>2</v>
      </c>
      <c r="I570" s="190">
        <v>173</v>
      </c>
      <c r="J570" s="190">
        <v>441</v>
      </c>
      <c r="K570" s="191">
        <v>17085</v>
      </c>
      <c r="L570" s="190">
        <v>882</v>
      </c>
      <c r="M570" s="190">
        <v>441</v>
      </c>
      <c r="N570" s="190">
        <v>220</v>
      </c>
      <c r="O570" s="191">
        <v>19069</v>
      </c>
    </row>
    <row r="571" spans="1:15" ht="11.25" customHeight="1" x14ac:dyDescent="0.25">
      <c r="A571" s="266"/>
      <c r="B571" s="187" t="s">
        <v>208</v>
      </c>
      <c r="C571" s="188" t="s">
        <v>205</v>
      </c>
      <c r="D571" s="190">
        <v>1</v>
      </c>
      <c r="E571" s="190">
        <v>124</v>
      </c>
      <c r="F571" s="190">
        <v>4</v>
      </c>
      <c r="G571" s="189"/>
      <c r="H571" s="189"/>
      <c r="I571" s="190">
        <v>129</v>
      </c>
      <c r="J571" s="190">
        <v>201</v>
      </c>
      <c r="K571" s="191">
        <v>24887</v>
      </c>
      <c r="L571" s="190">
        <v>803</v>
      </c>
      <c r="M571" s="189"/>
      <c r="N571" s="189"/>
      <c r="O571" s="191">
        <v>25891</v>
      </c>
    </row>
    <row r="572" spans="1:15" ht="11.25" customHeight="1" x14ac:dyDescent="0.25">
      <c r="A572" s="266"/>
      <c r="B572" s="187" t="s">
        <v>209</v>
      </c>
      <c r="C572" s="188" t="s">
        <v>204</v>
      </c>
      <c r="D572" s="190">
        <v>74</v>
      </c>
      <c r="E572" s="191">
        <v>2834</v>
      </c>
      <c r="F572" s="190">
        <v>223</v>
      </c>
      <c r="G572" s="190">
        <v>56</v>
      </c>
      <c r="H572" s="190">
        <v>8</v>
      </c>
      <c r="I572" s="191">
        <v>3195</v>
      </c>
      <c r="J572" s="191">
        <v>7470</v>
      </c>
      <c r="K572" s="191">
        <v>286084</v>
      </c>
      <c r="L572" s="191">
        <v>22511</v>
      </c>
      <c r="M572" s="191">
        <v>5653</v>
      </c>
      <c r="N572" s="190">
        <v>808</v>
      </c>
      <c r="O572" s="191">
        <v>322526</v>
      </c>
    </row>
    <row r="573" spans="1:15" ht="11.25" customHeight="1" x14ac:dyDescent="0.25">
      <c r="A573" s="266"/>
      <c r="B573" s="187" t="s">
        <v>210</v>
      </c>
      <c r="C573" s="188" t="s">
        <v>205</v>
      </c>
      <c r="D573" s="190">
        <v>66</v>
      </c>
      <c r="E573" s="191">
        <v>2435</v>
      </c>
      <c r="F573" s="190">
        <v>172</v>
      </c>
      <c r="G573" s="190">
        <v>12</v>
      </c>
      <c r="H573" s="190">
        <v>5</v>
      </c>
      <c r="I573" s="191">
        <v>2690</v>
      </c>
      <c r="J573" s="191">
        <v>13300</v>
      </c>
      <c r="K573" s="191">
        <v>490679</v>
      </c>
      <c r="L573" s="191">
        <v>34660</v>
      </c>
      <c r="M573" s="191">
        <v>2418</v>
      </c>
      <c r="N573" s="191">
        <v>1008</v>
      </c>
      <c r="O573" s="191">
        <v>542065</v>
      </c>
    </row>
    <row r="574" spans="1:15" ht="11.25" customHeight="1" x14ac:dyDescent="0.25">
      <c r="A574" s="266"/>
      <c r="B574" s="187" t="s">
        <v>211</v>
      </c>
      <c r="C574" s="188" t="s">
        <v>204</v>
      </c>
      <c r="D574" s="190">
        <v>8</v>
      </c>
      <c r="E574" s="190">
        <v>791</v>
      </c>
      <c r="F574" s="190">
        <v>48</v>
      </c>
      <c r="G574" s="190">
        <v>4</v>
      </c>
      <c r="H574" s="190">
        <v>2</v>
      </c>
      <c r="I574" s="190">
        <v>853</v>
      </c>
      <c r="J574" s="191">
        <v>1444</v>
      </c>
      <c r="K574" s="191">
        <v>142769</v>
      </c>
      <c r="L574" s="191">
        <v>8664</v>
      </c>
      <c r="M574" s="190">
        <v>722</v>
      </c>
      <c r="N574" s="190">
        <v>361</v>
      </c>
      <c r="O574" s="191">
        <v>153960</v>
      </c>
    </row>
    <row r="575" spans="1:15" ht="11.25" customHeight="1" x14ac:dyDescent="0.25">
      <c r="A575" s="266"/>
      <c r="B575" s="187" t="s">
        <v>212</v>
      </c>
      <c r="C575" s="188" t="s">
        <v>205</v>
      </c>
      <c r="D575" s="190">
        <v>18</v>
      </c>
      <c r="E575" s="191">
        <v>1926</v>
      </c>
      <c r="F575" s="190">
        <v>139</v>
      </c>
      <c r="G575" s="190">
        <v>3</v>
      </c>
      <c r="H575" s="190">
        <v>3</v>
      </c>
      <c r="I575" s="191">
        <v>2089</v>
      </c>
      <c r="J575" s="191">
        <v>4023</v>
      </c>
      <c r="K575" s="191">
        <v>430477</v>
      </c>
      <c r="L575" s="191">
        <v>31068</v>
      </c>
      <c r="M575" s="190">
        <v>671</v>
      </c>
      <c r="N575" s="190">
        <v>671</v>
      </c>
      <c r="O575" s="191">
        <v>466910</v>
      </c>
    </row>
    <row r="576" spans="1:15" ht="11.25" customHeight="1" x14ac:dyDescent="0.25">
      <c r="A576" s="267"/>
      <c r="B576" s="268" t="s">
        <v>13</v>
      </c>
      <c r="C576" s="268"/>
      <c r="D576" s="190">
        <v>229</v>
      </c>
      <c r="E576" s="191">
        <v>10535</v>
      </c>
      <c r="F576" s="190">
        <v>757</v>
      </c>
      <c r="G576" s="190">
        <v>95</v>
      </c>
      <c r="H576" s="190">
        <v>25</v>
      </c>
      <c r="I576" s="195">
        <v>11641</v>
      </c>
      <c r="J576" s="191">
        <v>51117</v>
      </c>
      <c r="K576" s="191">
        <v>2218232</v>
      </c>
      <c r="L576" s="191">
        <v>163384</v>
      </c>
      <c r="M576" s="191">
        <v>15908</v>
      </c>
      <c r="N576" s="191">
        <v>4758</v>
      </c>
      <c r="O576" s="197">
        <v>2453399</v>
      </c>
    </row>
    <row r="577" spans="1:15" ht="11.25" customHeight="1" x14ac:dyDescent="0.25">
      <c r="A577" s="265" t="s">
        <v>117</v>
      </c>
      <c r="B577" s="187" t="s">
        <v>203</v>
      </c>
      <c r="C577" s="188" t="s">
        <v>204</v>
      </c>
      <c r="D577" s="189"/>
      <c r="E577" s="189"/>
      <c r="F577" s="190">
        <v>19</v>
      </c>
      <c r="G577" s="189"/>
      <c r="H577" s="190">
        <v>14</v>
      </c>
      <c r="I577" s="190">
        <v>33</v>
      </c>
      <c r="J577" s="189"/>
      <c r="K577" s="189"/>
      <c r="L577" s="191">
        <v>9243</v>
      </c>
      <c r="M577" s="189"/>
      <c r="N577" s="191">
        <v>6811</v>
      </c>
      <c r="O577" s="191">
        <v>16054</v>
      </c>
    </row>
    <row r="578" spans="1:15" ht="11.25" customHeight="1" x14ac:dyDescent="0.25">
      <c r="A578" s="266"/>
      <c r="B578" s="187" t="s">
        <v>203</v>
      </c>
      <c r="C578" s="188" t="s">
        <v>205</v>
      </c>
      <c r="D578" s="189"/>
      <c r="E578" s="189"/>
      <c r="F578" s="190">
        <v>15</v>
      </c>
      <c r="G578" s="189"/>
      <c r="H578" s="190">
        <v>9</v>
      </c>
      <c r="I578" s="190">
        <v>24</v>
      </c>
      <c r="J578" s="189"/>
      <c r="K578" s="189"/>
      <c r="L578" s="191">
        <v>7078</v>
      </c>
      <c r="M578" s="189"/>
      <c r="N578" s="191">
        <v>4247</v>
      </c>
      <c r="O578" s="191">
        <v>11325</v>
      </c>
    </row>
    <row r="579" spans="1:15" ht="11.25" customHeight="1" x14ac:dyDescent="0.25">
      <c r="A579" s="266"/>
      <c r="B579" s="187" t="s">
        <v>206</v>
      </c>
      <c r="C579" s="188" t="s">
        <v>204</v>
      </c>
      <c r="D579" s="190">
        <v>1</v>
      </c>
      <c r="E579" s="190">
        <v>5</v>
      </c>
      <c r="F579" s="190">
        <v>120</v>
      </c>
      <c r="G579" s="190">
        <v>1</v>
      </c>
      <c r="H579" s="190">
        <v>118</v>
      </c>
      <c r="I579" s="190">
        <v>245</v>
      </c>
      <c r="J579" s="190">
        <v>484</v>
      </c>
      <c r="K579" s="191">
        <v>2420</v>
      </c>
      <c r="L579" s="191">
        <v>58070</v>
      </c>
      <c r="M579" s="190">
        <v>484</v>
      </c>
      <c r="N579" s="191">
        <v>57102</v>
      </c>
      <c r="O579" s="191">
        <v>118560</v>
      </c>
    </row>
    <row r="580" spans="1:15" ht="11.25" customHeight="1" x14ac:dyDescent="0.25">
      <c r="A580" s="266"/>
      <c r="B580" s="187" t="s">
        <v>206</v>
      </c>
      <c r="C580" s="188" t="s">
        <v>205</v>
      </c>
      <c r="D580" s="190">
        <v>2</v>
      </c>
      <c r="E580" s="190">
        <v>3</v>
      </c>
      <c r="F580" s="190">
        <v>91</v>
      </c>
      <c r="G580" s="190">
        <v>2</v>
      </c>
      <c r="H580" s="190">
        <v>107</v>
      </c>
      <c r="I580" s="190">
        <v>205</v>
      </c>
      <c r="J580" s="190">
        <v>944</v>
      </c>
      <c r="K580" s="191">
        <v>1415</v>
      </c>
      <c r="L580" s="191">
        <v>42934</v>
      </c>
      <c r="M580" s="190">
        <v>944</v>
      </c>
      <c r="N580" s="191">
        <v>50483</v>
      </c>
      <c r="O580" s="191">
        <v>96720</v>
      </c>
    </row>
    <row r="581" spans="1:15" ht="11.25" customHeight="1" x14ac:dyDescent="0.25">
      <c r="A581" s="266"/>
      <c r="B581" s="187" t="s">
        <v>207</v>
      </c>
      <c r="C581" s="188" t="s">
        <v>204</v>
      </c>
      <c r="D581" s="190">
        <v>7</v>
      </c>
      <c r="E581" s="190">
        <v>2</v>
      </c>
      <c r="F581" s="190">
        <v>384</v>
      </c>
      <c r="G581" s="190">
        <v>1</v>
      </c>
      <c r="H581" s="190">
        <v>470</v>
      </c>
      <c r="I581" s="190">
        <v>864</v>
      </c>
      <c r="J581" s="191">
        <v>2224</v>
      </c>
      <c r="K581" s="190">
        <v>635</v>
      </c>
      <c r="L581" s="191">
        <v>121979</v>
      </c>
      <c r="M581" s="190">
        <v>318</v>
      </c>
      <c r="N581" s="191">
        <v>149297</v>
      </c>
      <c r="O581" s="191">
        <v>274453</v>
      </c>
    </row>
    <row r="582" spans="1:15" ht="11.25" customHeight="1" x14ac:dyDescent="0.25">
      <c r="A582" s="266"/>
      <c r="B582" s="187" t="s">
        <v>207</v>
      </c>
      <c r="C582" s="188" t="s">
        <v>205</v>
      </c>
      <c r="D582" s="190">
        <v>4</v>
      </c>
      <c r="E582" s="190">
        <v>2</v>
      </c>
      <c r="F582" s="190">
        <v>371</v>
      </c>
      <c r="G582" s="189"/>
      <c r="H582" s="190">
        <v>468</v>
      </c>
      <c r="I582" s="190">
        <v>845</v>
      </c>
      <c r="J582" s="191">
        <v>1339</v>
      </c>
      <c r="K582" s="190">
        <v>669</v>
      </c>
      <c r="L582" s="191">
        <v>124188</v>
      </c>
      <c r="M582" s="189"/>
      <c r="N582" s="191">
        <v>156657</v>
      </c>
      <c r="O582" s="191">
        <v>282853</v>
      </c>
    </row>
    <row r="583" spans="1:15" ht="11.25" customHeight="1" x14ac:dyDescent="0.25">
      <c r="A583" s="266"/>
      <c r="B583" s="187" t="s">
        <v>208</v>
      </c>
      <c r="C583" s="188" t="s">
        <v>204</v>
      </c>
      <c r="D583" s="189"/>
      <c r="E583" s="190">
        <v>2</v>
      </c>
      <c r="F583" s="190">
        <v>143</v>
      </c>
      <c r="G583" s="189"/>
      <c r="H583" s="190">
        <v>91</v>
      </c>
      <c r="I583" s="190">
        <v>236</v>
      </c>
      <c r="J583" s="189"/>
      <c r="K583" s="190">
        <v>218</v>
      </c>
      <c r="L583" s="191">
        <v>15608</v>
      </c>
      <c r="M583" s="189"/>
      <c r="N583" s="191">
        <v>9933</v>
      </c>
      <c r="O583" s="191">
        <v>25759</v>
      </c>
    </row>
    <row r="584" spans="1:15" ht="11.25" customHeight="1" x14ac:dyDescent="0.25">
      <c r="A584" s="266"/>
      <c r="B584" s="187" t="s">
        <v>208</v>
      </c>
      <c r="C584" s="188" t="s">
        <v>205</v>
      </c>
      <c r="D584" s="190">
        <v>1</v>
      </c>
      <c r="E584" s="190">
        <v>1</v>
      </c>
      <c r="F584" s="190">
        <v>130</v>
      </c>
      <c r="G584" s="189"/>
      <c r="H584" s="190">
        <v>73</v>
      </c>
      <c r="I584" s="190">
        <v>205</v>
      </c>
      <c r="J584" s="190">
        <v>199</v>
      </c>
      <c r="K584" s="190">
        <v>199</v>
      </c>
      <c r="L584" s="191">
        <v>25837</v>
      </c>
      <c r="M584" s="189"/>
      <c r="N584" s="191">
        <v>14509</v>
      </c>
      <c r="O584" s="191">
        <v>40744</v>
      </c>
    </row>
    <row r="585" spans="1:15" ht="11.25" customHeight="1" x14ac:dyDescent="0.25">
      <c r="A585" s="266"/>
      <c r="B585" s="187" t="s">
        <v>209</v>
      </c>
      <c r="C585" s="188" t="s">
        <v>204</v>
      </c>
      <c r="D585" s="190">
        <v>21</v>
      </c>
      <c r="E585" s="190">
        <v>37</v>
      </c>
      <c r="F585" s="191">
        <v>1639</v>
      </c>
      <c r="G585" s="190">
        <v>7</v>
      </c>
      <c r="H585" s="191">
        <v>2190</v>
      </c>
      <c r="I585" s="191">
        <v>3894</v>
      </c>
      <c r="J585" s="191">
        <v>2099</v>
      </c>
      <c r="K585" s="191">
        <v>3699</v>
      </c>
      <c r="L585" s="191">
        <v>163842</v>
      </c>
      <c r="M585" s="190">
        <v>700</v>
      </c>
      <c r="N585" s="191">
        <v>218922</v>
      </c>
      <c r="O585" s="191">
        <v>389262</v>
      </c>
    </row>
    <row r="586" spans="1:15" ht="11.25" customHeight="1" x14ac:dyDescent="0.25">
      <c r="A586" s="266"/>
      <c r="B586" s="187" t="s">
        <v>210</v>
      </c>
      <c r="C586" s="188" t="s">
        <v>205</v>
      </c>
      <c r="D586" s="190">
        <v>14</v>
      </c>
      <c r="E586" s="190">
        <v>19</v>
      </c>
      <c r="F586" s="191">
        <v>1263</v>
      </c>
      <c r="G586" s="190">
        <v>2</v>
      </c>
      <c r="H586" s="191">
        <v>1532</v>
      </c>
      <c r="I586" s="191">
        <v>2830</v>
      </c>
      <c r="J586" s="191">
        <v>2794</v>
      </c>
      <c r="K586" s="191">
        <v>3791</v>
      </c>
      <c r="L586" s="191">
        <v>252031</v>
      </c>
      <c r="M586" s="190">
        <v>399</v>
      </c>
      <c r="N586" s="191">
        <v>305709</v>
      </c>
      <c r="O586" s="191">
        <v>564724</v>
      </c>
    </row>
    <row r="587" spans="1:15" ht="11.25" customHeight="1" x14ac:dyDescent="0.25">
      <c r="A587" s="266"/>
      <c r="B587" s="187" t="s">
        <v>211</v>
      </c>
      <c r="C587" s="188" t="s">
        <v>204</v>
      </c>
      <c r="D587" s="190">
        <v>4</v>
      </c>
      <c r="E587" s="190">
        <v>7</v>
      </c>
      <c r="F587" s="190">
        <v>456</v>
      </c>
      <c r="G587" s="189"/>
      <c r="H587" s="190">
        <v>672</v>
      </c>
      <c r="I587" s="191">
        <v>1139</v>
      </c>
      <c r="J587" s="190">
        <v>715</v>
      </c>
      <c r="K587" s="191">
        <v>1251</v>
      </c>
      <c r="L587" s="191">
        <v>81503</v>
      </c>
      <c r="M587" s="189"/>
      <c r="N587" s="191">
        <v>120110</v>
      </c>
      <c r="O587" s="191">
        <v>203579</v>
      </c>
    </row>
    <row r="588" spans="1:15" ht="11.25" customHeight="1" x14ac:dyDescent="0.25">
      <c r="A588" s="266"/>
      <c r="B588" s="187" t="s">
        <v>212</v>
      </c>
      <c r="C588" s="188" t="s">
        <v>205</v>
      </c>
      <c r="D588" s="190">
        <v>5</v>
      </c>
      <c r="E588" s="190">
        <v>7</v>
      </c>
      <c r="F588" s="190">
        <v>957</v>
      </c>
      <c r="G588" s="189"/>
      <c r="H588" s="191">
        <v>1601</v>
      </c>
      <c r="I588" s="191">
        <v>2570</v>
      </c>
      <c r="J588" s="191">
        <v>1107</v>
      </c>
      <c r="K588" s="191">
        <v>1549</v>
      </c>
      <c r="L588" s="191">
        <v>211815</v>
      </c>
      <c r="M588" s="189"/>
      <c r="N588" s="191">
        <v>354353</v>
      </c>
      <c r="O588" s="191">
        <v>568824</v>
      </c>
    </row>
    <row r="589" spans="1:15" ht="11.25" customHeight="1" x14ac:dyDescent="0.25">
      <c r="A589" s="267"/>
      <c r="B589" s="268" t="s">
        <v>13</v>
      </c>
      <c r="C589" s="268"/>
      <c r="D589" s="190">
        <v>59</v>
      </c>
      <c r="E589" s="190">
        <v>85</v>
      </c>
      <c r="F589" s="191">
        <v>5588</v>
      </c>
      <c r="G589" s="190">
        <v>13</v>
      </c>
      <c r="H589" s="191">
        <v>7345</v>
      </c>
      <c r="I589" s="195">
        <v>13090</v>
      </c>
      <c r="J589" s="191">
        <v>11905</v>
      </c>
      <c r="K589" s="191">
        <v>15846</v>
      </c>
      <c r="L589" s="191">
        <v>1114128</v>
      </c>
      <c r="M589" s="191">
        <v>2845</v>
      </c>
      <c r="N589" s="191">
        <v>1448133</v>
      </c>
      <c r="O589" s="197">
        <v>2592857</v>
      </c>
    </row>
    <row r="590" spans="1:15" ht="11.25" customHeight="1" x14ac:dyDescent="0.25">
      <c r="A590" s="265" t="s">
        <v>118</v>
      </c>
      <c r="B590" s="187" t="s">
        <v>203</v>
      </c>
      <c r="C590" s="188" t="s">
        <v>204</v>
      </c>
      <c r="D590" s="190">
        <v>176</v>
      </c>
      <c r="E590" s="190">
        <v>19</v>
      </c>
      <c r="F590" s="190">
        <v>12</v>
      </c>
      <c r="G590" s="189"/>
      <c r="H590" s="189"/>
      <c r="I590" s="190">
        <v>207</v>
      </c>
      <c r="J590" s="191">
        <v>76513</v>
      </c>
      <c r="K590" s="191">
        <v>8260</v>
      </c>
      <c r="L590" s="191">
        <v>5217</v>
      </c>
      <c r="M590" s="189"/>
      <c r="N590" s="189"/>
      <c r="O590" s="191">
        <v>89990</v>
      </c>
    </row>
    <row r="591" spans="1:15" ht="11.25" customHeight="1" x14ac:dyDescent="0.25">
      <c r="A591" s="266"/>
      <c r="B591" s="187" t="s">
        <v>203</v>
      </c>
      <c r="C591" s="188" t="s">
        <v>205</v>
      </c>
      <c r="D591" s="190">
        <v>161</v>
      </c>
      <c r="E591" s="190">
        <v>17</v>
      </c>
      <c r="F591" s="190">
        <v>15</v>
      </c>
      <c r="G591" s="190">
        <v>3</v>
      </c>
      <c r="H591" s="189"/>
      <c r="I591" s="190">
        <v>196</v>
      </c>
      <c r="J591" s="191">
        <v>67891</v>
      </c>
      <c r="K591" s="191">
        <v>7169</v>
      </c>
      <c r="L591" s="191">
        <v>6325</v>
      </c>
      <c r="M591" s="191">
        <v>1265</v>
      </c>
      <c r="N591" s="189"/>
      <c r="O591" s="191">
        <v>82650</v>
      </c>
    </row>
    <row r="592" spans="1:15" ht="11.25" customHeight="1" x14ac:dyDescent="0.25">
      <c r="A592" s="266"/>
      <c r="B592" s="187" t="s">
        <v>206</v>
      </c>
      <c r="C592" s="188" t="s">
        <v>204</v>
      </c>
      <c r="D592" s="191">
        <v>1207</v>
      </c>
      <c r="E592" s="190">
        <v>119</v>
      </c>
      <c r="F592" s="190">
        <v>106</v>
      </c>
      <c r="G592" s="190">
        <v>19</v>
      </c>
      <c r="H592" s="190">
        <v>21</v>
      </c>
      <c r="I592" s="191">
        <v>1472</v>
      </c>
      <c r="J592" s="191">
        <v>521972</v>
      </c>
      <c r="K592" s="191">
        <v>51462</v>
      </c>
      <c r="L592" s="191">
        <v>45840</v>
      </c>
      <c r="M592" s="191">
        <v>8217</v>
      </c>
      <c r="N592" s="191">
        <v>9082</v>
      </c>
      <c r="O592" s="191">
        <v>636573</v>
      </c>
    </row>
    <row r="593" spans="1:15" ht="11.25" customHeight="1" x14ac:dyDescent="0.25">
      <c r="A593" s="266"/>
      <c r="B593" s="187" t="s">
        <v>206</v>
      </c>
      <c r="C593" s="188" t="s">
        <v>205</v>
      </c>
      <c r="D593" s="191">
        <v>1097</v>
      </c>
      <c r="E593" s="190">
        <v>94</v>
      </c>
      <c r="F593" s="190">
        <v>86</v>
      </c>
      <c r="G593" s="190">
        <v>15</v>
      </c>
      <c r="H593" s="190">
        <v>16</v>
      </c>
      <c r="I593" s="191">
        <v>1308</v>
      </c>
      <c r="J593" s="191">
        <v>462526</v>
      </c>
      <c r="K593" s="191">
        <v>39633</v>
      </c>
      <c r="L593" s="191">
        <v>36260</v>
      </c>
      <c r="M593" s="191">
        <v>6324</v>
      </c>
      <c r="N593" s="191">
        <v>6746</v>
      </c>
      <c r="O593" s="191">
        <v>551489</v>
      </c>
    </row>
    <row r="594" spans="1:15" ht="11.25" customHeight="1" x14ac:dyDescent="0.25">
      <c r="A594" s="266"/>
      <c r="B594" s="187" t="s">
        <v>207</v>
      </c>
      <c r="C594" s="188" t="s">
        <v>204</v>
      </c>
      <c r="D594" s="191">
        <v>3026</v>
      </c>
      <c r="E594" s="190">
        <v>409</v>
      </c>
      <c r="F594" s="190">
        <v>548</v>
      </c>
      <c r="G594" s="190">
        <v>39</v>
      </c>
      <c r="H594" s="190">
        <v>160</v>
      </c>
      <c r="I594" s="191">
        <v>4182</v>
      </c>
      <c r="J594" s="191">
        <v>858996</v>
      </c>
      <c r="K594" s="191">
        <v>116104</v>
      </c>
      <c r="L594" s="191">
        <v>155562</v>
      </c>
      <c r="M594" s="191">
        <v>11071</v>
      </c>
      <c r="N594" s="191">
        <v>45419</v>
      </c>
      <c r="O594" s="191">
        <v>1187152</v>
      </c>
    </row>
    <row r="595" spans="1:15" ht="11.25" customHeight="1" x14ac:dyDescent="0.25">
      <c r="A595" s="266"/>
      <c r="B595" s="187" t="s">
        <v>207</v>
      </c>
      <c r="C595" s="188" t="s">
        <v>205</v>
      </c>
      <c r="D595" s="191">
        <v>2908</v>
      </c>
      <c r="E595" s="190">
        <v>368</v>
      </c>
      <c r="F595" s="190">
        <v>470</v>
      </c>
      <c r="G595" s="190">
        <v>20</v>
      </c>
      <c r="H595" s="190">
        <v>177</v>
      </c>
      <c r="I595" s="191">
        <v>3943</v>
      </c>
      <c r="J595" s="191">
        <v>869899</v>
      </c>
      <c r="K595" s="191">
        <v>110084</v>
      </c>
      <c r="L595" s="191">
        <v>140596</v>
      </c>
      <c r="M595" s="191">
        <v>5983</v>
      </c>
      <c r="N595" s="191">
        <v>52948</v>
      </c>
      <c r="O595" s="191">
        <v>1179510</v>
      </c>
    </row>
    <row r="596" spans="1:15" ht="11.25" customHeight="1" x14ac:dyDescent="0.25">
      <c r="A596" s="266"/>
      <c r="B596" s="187" t="s">
        <v>208</v>
      </c>
      <c r="C596" s="188" t="s">
        <v>204</v>
      </c>
      <c r="D596" s="190">
        <v>380</v>
      </c>
      <c r="E596" s="190">
        <v>146</v>
      </c>
      <c r="F596" s="190">
        <v>97</v>
      </c>
      <c r="G596" s="190">
        <v>8</v>
      </c>
      <c r="H596" s="190">
        <v>17</v>
      </c>
      <c r="I596" s="190">
        <v>648</v>
      </c>
      <c r="J596" s="191">
        <v>37066</v>
      </c>
      <c r="K596" s="191">
        <v>14241</v>
      </c>
      <c r="L596" s="191">
        <v>9462</v>
      </c>
      <c r="M596" s="190">
        <v>780</v>
      </c>
      <c r="N596" s="191">
        <v>1658</v>
      </c>
      <c r="O596" s="191">
        <v>63207</v>
      </c>
    </row>
    <row r="597" spans="1:15" ht="11.25" customHeight="1" x14ac:dyDescent="0.25">
      <c r="A597" s="266"/>
      <c r="B597" s="187" t="s">
        <v>208</v>
      </c>
      <c r="C597" s="188" t="s">
        <v>205</v>
      </c>
      <c r="D597" s="190">
        <v>312</v>
      </c>
      <c r="E597" s="190">
        <v>66</v>
      </c>
      <c r="F597" s="190">
        <v>46</v>
      </c>
      <c r="G597" s="190">
        <v>3</v>
      </c>
      <c r="H597" s="190">
        <v>19</v>
      </c>
      <c r="I597" s="190">
        <v>446</v>
      </c>
      <c r="J597" s="191">
        <v>55415</v>
      </c>
      <c r="K597" s="191">
        <v>11722</v>
      </c>
      <c r="L597" s="191">
        <v>8170</v>
      </c>
      <c r="M597" s="190">
        <v>533</v>
      </c>
      <c r="N597" s="191">
        <v>3375</v>
      </c>
      <c r="O597" s="191">
        <v>79215</v>
      </c>
    </row>
    <row r="598" spans="1:15" ht="11.25" customHeight="1" x14ac:dyDescent="0.25">
      <c r="A598" s="266"/>
      <c r="B598" s="187" t="s">
        <v>209</v>
      </c>
      <c r="C598" s="188" t="s">
        <v>204</v>
      </c>
      <c r="D598" s="191">
        <v>7959</v>
      </c>
      <c r="E598" s="191">
        <v>1170</v>
      </c>
      <c r="F598" s="191">
        <v>1866</v>
      </c>
      <c r="G598" s="190">
        <v>115</v>
      </c>
      <c r="H598" s="190">
        <v>384</v>
      </c>
      <c r="I598" s="191">
        <v>11494</v>
      </c>
      <c r="J598" s="191">
        <v>711007</v>
      </c>
      <c r="K598" s="191">
        <v>104521</v>
      </c>
      <c r="L598" s="191">
        <v>166697</v>
      </c>
      <c r="M598" s="191">
        <v>10273</v>
      </c>
      <c r="N598" s="191">
        <v>34304</v>
      </c>
      <c r="O598" s="191">
        <v>1026802</v>
      </c>
    </row>
    <row r="599" spans="1:15" ht="11.25" customHeight="1" x14ac:dyDescent="0.25">
      <c r="A599" s="266"/>
      <c r="B599" s="187" t="s">
        <v>210</v>
      </c>
      <c r="C599" s="188" t="s">
        <v>205</v>
      </c>
      <c r="D599" s="191">
        <v>7445</v>
      </c>
      <c r="E599" s="191">
        <v>1225</v>
      </c>
      <c r="F599" s="191">
        <v>1651</v>
      </c>
      <c r="G599" s="190">
        <v>87</v>
      </c>
      <c r="H599" s="190">
        <v>401</v>
      </c>
      <c r="I599" s="191">
        <v>10809</v>
      </c>
      <c r="J599" s="191">
        <v>1327653</v>
      </c>
      <c r="K599" s="191">
        <v>218452</v>
      </c>
      <c r="L599" s="191">
        <v>294420</v>
      </c>
      <c r="M599" s="191">
        <v>15515</v>
      </c>
      <c r="N599" s="191">
        <v>71510</v>
      </c>
      <c r="O599" s="191">
        <v>1927550</v>
      </c>
    </row>
    <row r="600" spans="1:15" ht="11.25" customHeight="1" x14ac:dyDescent="0.25">
      <c r="A600" s="266"/>
      <c r="B600" s="187" t="s">
        <v>211</v>
      </c>
      <c r="C600" s="188" t="s">
        <v>204</v>
      </c>
      <c r="D600" s="191">
        <v>2146</v>
      </c>
      <c r="E600" s="190">
        <v>463</v>
      </c>
      <c r="F600" s="190">
        <v>673</v>
      </c>
      <c r="G600" s="190">
        <v>9</v>
      </c>
      <c r="H600" s="190">
        <v>143</v>
      </c>
      <c r="I600" s="191">
        <v>3434</v>
      </c>
      <c r="J600" s="191">
        <v>342774</v>
      </c>
      <c r="K600" s="191">
        <v>73954</v>
      </c>
      <c r="L600" s="191">
        <v>107496</v>
      </c>
      <c r="M600" s="191">
        <v>1438</v>
      </c>
      <c r="N600" s="191">
        <v>22841</v>
      </c>
      <c r="O600" s="191">
        <v>548503</v>
      </c>
    </row>
    <row r="601" spans="1:15" ht="11.25" customHeight="1" x14ac:dyDescent="0.25">
      <c r="A601" s="266"/>
      <c r="B601" s="187" t="s">
        <v>212</v>
      </c>
      <c r="C601" s="188" t="s">
        <v>205</v>
      </c>
      <c r="D601" s="191">
        <v>4697</v>
      </c>
      <c r="E601" s="190">
        <v>940</v>
      </c>
      <c r="F601" s="191">
        <v>1474</v>
      </c>
      <c r="G601" s="190">
        <v>18</v>
      </c>
      <c r="H601" s="190">
        <v>340</v>
      </c>
      <c r="I601" s="191">
        <v>7469</v>
      </c>
      <c r="J601" s="191">
        <v>929043</v>
      </c>
      <c r="K601" s="191">
        <v>185927</v>
      </c>
      <c r="L601" s="191">
        <v>291550</v>
      </c>
      <c r="M601" s="191">
        <v>3560</v>
      </c>
      <c r="N601" s="191">
        <v>67250</v>
      </c>
      <c r="O601" s="191">
        <v>1477330</v>
      </c>
    </row>
    <row r="602" spans="1:15" ht="11.25" customHeight="1" x14ac:dyDescent="0.25">
      <c r="A602" s="267"/>
      <c r="B602" s="268" t="s">
        <v>13</v>
      </c>
      <c r="C602" s="268"/>
      <c r="D602" s="191">
        <v>31514</v>
      </c>
      <c r="E602" s="191">
        <v>5036</v>
      </c>
      <c r="F602" s="191">
        <v>7044</v>
      </c>
      <c r="G602" s="190">
        <v>336</v>
      </c>
      <c r="H602" s="191">
        <v>1678</v>
      </c>
      <c r="I602" s="195">
        <v>45608</v>
      </c>
      <c r="J602" s="191">
        <v>6260755</v>
      </c>
      <c r="K602" s="191">
        <v>941529</v>
      </c>
      <c r="L602" s="191">
        <v>1267595</v>
      </c>
      <c r="M602" s="191">
        <v>64959</v>
      </c>
      <c r="N602" s="191">
        <v>315133</v>
      </c>
      <c r="O602" s="197">
        <v>8849971</v>
      </c>
    </row>
    <row r="603" spans="1:15" ht="11.25" customHeight="1" x14ac:dyDescent="0.25">
      <c r="A603" s="265" t="s">
        <v>119</v>
      </c>
      <c r="B603" s="187" t="s">
        <v>203</v>
      </c>
      <c r="C603" s="188" t="s">
        <v>204</v>
      </c>
      <c r="D603" s="190">
        <v>1</v>
      </c>
      <c r="E603" s="190">
        <v>21</v>
      </c>
      <c r="F603" s="190">
        <v>68</v>
      </c>
      <c r="G603" s="190">
        <v>1</v>
      </c>
      <c r="H603" s="190">
        <v>109</v>
      </c>
      <c r="I603" s="190">
        <v>200</v>
      </c>
      <c r="J603" s="190">
        <v>435</v>
      </c>
      <c r="K603" s="191">
        <v>9129</v>
      </c>
      <c r="L603" s="191">
        <v>29562</v>
      </c>
      <c r="M603" s="190">
        <v>435</v>
      </c>
      <c r="N603" s="191">
        <v>47386</v>
      </c>
      <c r="O603" s="191">
        <v>86947</v>
      </c>
    </row>
    <row r="604" spans="1:15" ht="11.25" customHeight="1" x14ac:dyDescent="0.25">
      <c r="A604" s="266"/>
      <c r="B604" s="187" t="s">
        <v>203</v>
      </c>
      <c r="C604" s="188" t="s">
        <v>205</v>
      </c>
      <c r="D604" s="190">
        <v>3</v>
      </c>
      <c r="E604" s="190">
        <v>22</v>
      </c>
      <c r="F604" s="190">
        <v>70</v>
      </c>
      <c r="G604" s="189"/>
      <c r="H604" s="190">
        <v>97</v>
      </c>
      <c r="I604" s="190">
        <v>192</v>
      </c>
      <c r="J604" s="191">
        <v>1265</v>
      </c>
      <c r="K604" s="191">
        <v>9277</v>
      </c>
      <c r="L604" s="191">
        <v>29518</v>
      </c>
      <c r="M604" s="189"/>
      <c r="N604" s="191">
        <v>40903</v>
      </c>
      <c r="O604" s="191">
        <v>80963</v>
      </c>
    </row>
    <row r="605" spans="1:15" ht="11.25" customHeight="1" x14ac:dyDescent="0.25">
      <c r="A605" s="266"/>
      <c r="B605" s="187" t="s">
        <v>206</v>
      </c>
      <c r="C605" s="188" t="s">
        <v>204</v>
      </c>
      <c r="D605" s="190">
        <v>35</v>
      </c>
      <c r="E605" s="190">
        <v>319</v>
      </c>
      <c r="F605" s="190">
        <v>207</v>
      </c>
      <c r="G605" s="190">
        <v>8</v>
      </c>
      <c r="H605" s="190">
        <v>711</v>
      </c>
      <c r="I605" s="191">
        <v>1280</v>
      </c>
      <c r="J605" s="191">
        <v>15136</v>
      </c>
      <c r="K605" s="191">
        <v>137953</v>
      </c>
      <c r="L605" s="191">
        <v>89518</v>
      </c>
      <c r="M605" s="191">
        <v>3460</v>
      </c>
      <c r="N605" s="191">
        <v>307475</v>
      </c>
      <c r="O605" s="191">
        <v>553542</v>
      </c>
    </row>
    <row r="606" spans="1:15" ht="11.25" customHeight="1" x14ac:dyDescent="0.25">
      <c r="A606" s="266"/>
      <c r="B606" s="187" t="s">
        <v>206</v>
      </c>
      <c r="C606" s="188" t="s">
        <v>205</v>
      </c>
      <c r="D606" s="190">
        <v>45</v>
      </c>
      <c r="E606" s="190">
        <v>290</v>
      </c>
      <c r="F606" s="190">
        <v>183</v>
      </c>
      <c r="G606" s="190">
        <v>6</v>
      </c>
      <c r="H606" s="190">
        <v>683</v>
      </c>
      <c r="I606" s="191">
        <v>1207</v>
      </c>
      <c r="J606" s="191">
        <v>18973</v>
      </c>
      <c r="K606" s="191">
        <v>122272</v>
      </c>
      <c r="L606" s="191">
        <v>77158</v>
      </c>
      <c r="M606" s="191">
        <v>2530</v>
      </c>
      <c r="N606" s="191">
        <v>287972</v>
      </c>
      <c r="O606" s="191">
        <v>508905</v>
      </c>
    </row>
    <row r="607" spans="1:15" ht="11.25" customHeight="1" x14ac:dyDescent="0.25">
      <c r="A607" s="266"/>
      <c r="B607" s="187" t="s">
        <v>207</v>
      </c>
      <c r="C607" s="188" t="s">
        <v>204</v>
      </c>
      <c r="D607" s="190">
        <v>40</v>
      </c>
      <c r="E607" s="190">
        <v>949</v>
      </c>
      <c r="F607" s="190">
        <v>354</v>
      </c>
      <c r="G607" s="190">
        <v>7</v>
      </c>
      <c r="H607" s="191">
        <v>2154</v>
      </c>
      <c r="I607" s="191">
        <v>3504</v>
      </c>
      <c r="J607" s="191">
        <v>11355</v>
      </c>
      <c r="K607" s="191">
        <v>269394</v>
      </c>
      <c r="L607" s="191">
        <v>100491</v>
      </c>
      <c r="M607" s="191">
        <v>1987</v>
      </c>
      <c r="N607" s="191">
        <v>611460</v>
      </c>
      <c r="O607" s="191">
        <v>994687</v>
      </c>
    </row>
    <row r="608" spans="1:15" ht="11.25" customHeight="1" x14ac:dyDescent="0.25">
      <c r="A608" s="266"/>
      <c r="B608" s="187" t="s">
        <v>207</v>
      </c>
      <c r="C608" s="188" t="s">
        <v>205</v>
      </c>
      <c r="D608" s="190">
        <v>42</v>
      </c>
      <c r="E608" s="190">
        <v>872</v>
      </c>
      <c r="F608" s="190">
        <v>354</v>
      </c>
      <c r="G608" s="190">
        <v>10</v>
      </c>
      <c r="H608" s="191">
        <v>2040</v>
      </c>
      <c r="I608" s="191">
        <v>3318</v>
      </c>
      <c r="J608" s="191">
        <v>12564</v>
      </c>
      <c r="K608" s="191">
        <v>260850</v>
      </c>
      <c r="L608" s="191">
        <v>105896</v>
      </c>
      <c r="M608" s="191">
        <v>2991</v>
      </c>
      <c r="N608" s="191">
        <v>610246</v>
      </c>
      <c r="O608" s="191">
        <v>992547</v>
      </c>
    </row>
    <row r="609" spans="1:15" ht="11.25" customHeight="1" x14ac:dyDescent="0.25">
      <c r="A609" s="266"/>
      <c r="B609" s="187" t="s">
        <v>208</v>
      </c>
      <c r="C609" s="188" t="s">
        <v>204</v>
      </c>
      <c r="D609" s="190">
        <v>2</v>
      </c>
      <c r="E609" s="190">
        <v>165</v>
      </c>
      <c r="F609" s="190">
        <v>46</v>
      </c>
      <c r="G609" s="190">
        <v>3</v>
      </c>
      <c r="H609" s="190">
        <v>347</v>
      </c>
      <c r="I609" s="190">
        <v>563</v>
      </c>
      <c r="J609" s="190">
        <v>195</v>
      </c>
      <c r="K609" s="191">
        <v>16094</v>
      </c>
      <c r="L609" s="191">
        <v>4487</v>
      </c>
      <c r="M609" s="190">
        <v>293</v>
      </c>
      <c r="N609" s="191">
        <v>33847</v>
      </c>
      <c r="O609" s="191">
        <v>54916</v>
      </c>
    </row>
    <row r="610" spans="1:15" ht="11.25" customHeight="1" x14ac:dyDescent="0.25">
      <c r="A610" s="266"/>
      <c r="B610" s="187" t="s">
        <v>208</v>
      </c>
      <c r="C610" s="188" t="s">
        <v>205</v>
      </c>
      <c r="D610" s="190">
        <v>5</v>
      </c>
      <c r="E610" s="190">
        <v>95</v>
      </c>
      <c r="F610" s="190">
        <v>59</v>
      </c>
      <c r="G610" s="189"/>
      <c r="H610" s="190">
        <v>269</v>
      </c>
      <c r="I610" s="190">
        <v>428</v>
      </c>
      <c r="J610" s="190">
        <v>888</v>
      </c>
      <c r="K610" s="191">
        <v>16873</v>
      </c>
      <c r="L610" s="191">
        <v>10479</v>
      </c>
      <c r="M610" s="189"/>
      <c r="N610" s="191">
        <v>47778</v>
      </c>
      <c r="O610" s="191">
        <v>76018</v>
      </c>
    </row>
    <row r="611" spans="1:15" ht="11.25" customHeight="1" x14ac:dyDescent="0.25">
      <c r="A611" s="266"/>
      <c r="B611" s="187" t="s">
        <v>209</v>
      </c>
      <c r="C611" s="188" t="s">
        <v>204</v>
      </c>
      <c r="D611" s="190">
        <v>194</v>
      </c>
      <c r="E611" s="191">
        <v>2985</v>
      </c>
      <c r="F611" s="191">
        <v>1442</v>
      </c>
      <c r="G611" s="190">
        <v>48</v>
      </c>
      <c r="H611" s="191">
        <v>6898</v>
      </c>
      <c r="I611" s="191">
        <v>11567</v>
      </c>
      <c r="J611" s="191">
        <v>17331</v>
      </c>
      <c r="K611" s="191">
        <v>266661</v>
      </c>
      <c r="L611" s="191">
        <v>128819</v>
      </c>
      <c r="M611" s="191">
        <v>4288</v>
      </c>
      <c r="N611" s="191">
        <v>616224</v>
      </c>
      <c r="O611" s="191">
        <v>1033323</v>
      </c>
    </row>
    <row r="612" spans="1:15" ht="11.25" customHeight="1" x14ac:dyDescent="0.25">
      <c r="A612" s="266"/>
      <c r="B612" s="187" t="s">
        <v>210</v>
      </c>
      <c r="C612" s="188" t="s">
        <v>205</v>
      </c>
      <c r="D612" s="190">
        <v>166</v>
      </c>
      <c r="E612" s="191">
        <v>2628</v>
      </c>
      <c r="F612" s="191">
        <v>1411</v>
      </c>
      <c r="G612" s="190">
        <v>31</v>
      </c>
      <c r="H612" s="191">
        <v>6022</v>
      </c>
      <c r="I612" s="191">
        <v>10258</v>
      </c>
      <c r="J612" s="191">
        <v>29602</v>
      </c>
      <c r="K612" s="191">
        <v>468646</v>
      </c>
      <c r="L612" s="191">
        <v>251621</v>
      </c>
      <c r="M612" s="191">
        <v>5528</v>
      </c>
      <c r="N612" s="191">
        <v>1073892</v>
      </c>
      <c r="O612" s="191">
        <v>1829289</v>
      </c>
    </row>
    <row r="613" spans="1:15" ht="11.25" customHeight="1" x14ac:dyDescent="0.25">
      <c r="A613" s="266"/>
      <c r="B613" s="187" t="s">
        <v>211</v>
      </c>
      <c r="C613" s="188" t="s">
        <v>204</v>
      </c>
      <c r="D613" s="190">
        <v>29</v>
      </c>
      <c r="E613" s="190">
        <v>811</v>
      </c>
      <c r="F613" s="190">
        <v>314</v>
      </c>
      <c r="G613" s="190">
        <v>1</v>
      </c>
      <c r="H613" s="191">
        <v>1974</v>
      </c>
      <c r="I613" s="191">
        <v>3129</v>
      </c>
      <c r="J613" s="191">
        <v>4632</v>
      </c>
      <c r="K613" s="191">
        <v>129539</v>
      </c>
      <c r="L613" s="191">
        <v>50154</v>
      </c>
      <c r="M613" s="190">
        <v>160</v>
      </c>
      <c r="N613" s="191">
        <v>315301</v>
      </c>
      <c r="O613" s="191">
        <v>499786</v>
      </c>
    </row>
    <row r="614" spans="1:15" ht="11.25" customHeight="1" x14ac:dyDescent="0.25">
      <c r="A614" s="266"/>
      <c r="B614" s="187" t="s">
        <v>212</v>
      </c>
      <c r="C614" s="188" t="s">
        <v>205</v>
      </c>
      <c r="D614" s="190">
        <v>69</v>
      </c>
      <c r="E614" s="191">
        <v>1906</v>
      </c>
      <c r="F614" s="190">
        <v>787</v>
      </c>
      <c r="G614" s="190">
        <v>4</v>
      </c>
      <c r="H614" s="191">
        <v>4723</v>
      </c>
      <c r="I614" s="191">
        <v>7489</v>
      </c>
      <c r="J614" s="191">
        <v>13648</v>
      </c>
      <c r="K614" s="191">
        <v>376997</v>
      </c>
      <c r="L614" s="191">
        <v>155665</v>
      </c>
      <c r="M614" s="190">
        <v>791</v>
      </c>
      <c r="N614" s="191">
        <v>934186</v>
      </c>
      <c r="O614" s="191">
        <v>1481287</v>
      </c>
    </row>
    <row r="615" spans="1:15" ht="11.25" customHeight="1" x14ac:dyDescent="0.25">
      <c r="A615" s="267"/>
      <c r="B615" s="268" t="s">
        <v>13</v>
      </c>
      <c r="C615" s="268"/>
      <c r="D615" s="190">
        <v>631</v>
      </c>
      <c r="E615" s="191">
        <v>11063</v>
      </c>
      <c r="F615" s="191">
        <v>5295</v>
      </c>
      <c r="G615" s="190">
        <v>119</v>
      </c>
      <c r="H615" s="191">
        <v>26027</v>
      </c>
      <c r="I615" s="195">
        <v>43135</v>
      </c>
      <c r="J615" s="191">
        <v>126024</v>
      </c>
      <c r="K615" s="191">
        <v>2083685</v>
      </c>
      <c r="L615" s="191">
        <v>1033368</v>
      </c>
      <c r="M615" s="191">
        <v>22463</v>
      </c>
      <c r="N615" s="191">
        <v>4926670</v>
      </c>
      <c r="O615" s="197">
        <v>8192210</v>
      </c>
    </row>
    <row r="616" spans="1:15" ht="11.25" customHeight="1" x14ac:dyDescent="0.25">
      <c r="A616" s="265" t="s">
        <v>120</v>
      </c>
      <c r="B616" s="187" t="s">
        <v>203</v>
      </c>
      <c r="C616" s="188" t="s">
        <v>204</v>
      </c>
      <c r="D616" s="190">
        <v>1</v>
      </c>
      <c r="E616" s="189"/>
      <c r="F616" s="190">
        <v>87</v>
      </c>
      <c r="G616" s="190">
        <v>1</v>
      </c>
      <c r="H616" s="190">
        <v>39</v>
      </c>
      <c r="I616" s="190">
        <v>128</v>
      </c>
      <c r="J616" s="190">
        <v>435</v>
      </c>
      <c r="K616" s="189"/>
      <c r="L616" s="191">
        <v>37822</v>
      </c>
      <c r="M616" s="190">
        <v>435</v>
      </c>
      <c r="N616" s="191">
        <v>16955</v>
      </c>
      <c r="O616" s="191">
        <v>55647</v>
      </c>
    </row>
    <row r="617" spans="1:15" ht="11.25" customHeight="1" x14ac:dyDescent="0.25">
      <c r="A617" s="266"/>
      <c r="B617" s="187" t="s">
        <v>203</v>
      </c>
      <c r="C617" s="188" t="s">
        <v>205</v>
      </c>
      <c r="D617" s="190">
        <v>1</v>
      </c>
      <c r="E617" s="190">
        <v>2</v>
      </c>
      <c r="F617" s="190">
        <v>85</v>
      </c>
      <c r="G617" s="189"/>
      <c r="H617" s="190">
        <v>27</v>
      </c>
      <c r="I617" s="190">
        <v>115</v>
      </c>
      <c r="J617" s="190">
        <v>422</v>
      </c>
      <c r="K617" s="190">
        <v>843</v>
      </c>
      <c r="L617" s="191">
        <v>35843</v>
      </c>
      <c r="M617" s="189"/>
      <c r="N617" s="191">
        <v>11385</v>
      </c>
      <c r="O617" s="191">
        <v>48493</v>
      </c>
    </row>
    <row r="618" spans="1:15" ht="11.25" customHeight="1" x14ac:dyDescent="0.25">
      <c r="A618" s="266"/>
      <c r="B618" s="187" t="s">
        <v>206</v>
      </c>
      <c r="C618" s="188" t="s">
        <v>204</v>
      </c>
      <c r="D618" s="190">
        <v>14</v>
      </c>
      <c r="E618" s="190">
        <v>9</v>
      </c>
      <c r="F618" s="190">
        <v>439</v>
      </c>
      <c r="G618" s="190">
        <v>10</v>
      </c>
      <c r="H618" s="190">
        <v>183</v>
      </c>
      <c r="I618" s="190">
        <v>655</v>
      </c>
      <c r="J618" s="191">
        <v>6054</v>
      </c>
      <c r="K618" s="191">
        <v>3892</v>
      </c>
      <c r="L618" s="191">
        <v>189847</v>
      </c>
      <c r="M618" s="191">
        <v>4325</v>
      </c>
      <c r="N618" s="191">
        <v>79139</v>
      </c>
      <c r="O618" s="191">
        <v>283257</v>
      </c>
    </row>
    <row r="619" spans="1:15" ht="11.25" customHeight="1" x14ac:dyDescent="0.25">
      <c r="A619" s="266"/>
      <c r="B619" s="187" t="s">
        <v>206</v>
      </c>
      <c r="C619" s="188" t="s">
        <v>205</v>
      </c>
      <c r="D619" s="190">
        <v>17</v>
      </c>
      <c r="E619" s="190">
        <v>14</v>
      </c>
      <c r="F619" s="190">
        <v>403</v>
      </c>
      <c r="G619" s="190">
        <v>7</v>
      </c>
      <c r="H619" s="190">
        <v>151</v>
      </c>
      <c r="I619" s="190">
        <v>592</v>
      </c>
      <c r="J619" s="191">
        <v>7168</v>
      </c>
      <c r="K619" s="191">
        <v>5903</v>
      </c>
      <c r="L619" s="191">
        <v>169916</v>
      </c>
      <c r="M619" s="191">
        <v>2951</v>
      </c>
      <c r="N619" s="191">
        <v>63666</v>
      </c>
      <c r="O619" s="191">
        <v>249604</v>
      </c>
    </row>
    <row r="620" spans="1:15" ht="11.25" customHeight="1" x14ac:dyDescent="0.25">
      <c r="A620" s="266"/>
      <c r="B620" s="187" t="s">
        <v>207</v>
      </c>
      <c r="C620" s="188" t="s">
        <v>204</v>
      </c>
      <c r="D620" s="190">
        <v>20</v>
      </c>
      <c r="E620" s="190">
        <v>16</v>
      </c>
      <c r="F620" s="191">
        <v>1230</v>
      </c>
      <c r="G620" s="190">
        <v>17</v>
      </c>
      <c r="H620" s="190">
        <v>718</v>
      </c>
      <c r="I620" s="191">
        <v>2001</v>
      </c>
      <c r="J620" s="191">
        <v>5677</v>
      </c>
      <c r="K620" s="191">
        <v>4542</v>
      </c>
      <c r="L620" s="191">
        <v>349162</v>
      </c>
      <c r="M620" s="191">
        <v>4826</v>
      </c>
      <c r="N620" s="191">
        <v>203820</v>
      </c>
      <c r="O620" s="191">
        <v>568027</v>
      </c>
    </row>
    <row r="621" spans="1:15" ht="11.25" customHeight="1" x14ac:dyDescent="0.25">
      <c r="A621" s="266"/>
      <c r="B621" s="187" t="s">
        <v>207</v>
      </c>
      <c r="C621" s="188" t="s">
        <v>205</v>
      </c>
      <c r="D621" s="190">
        <v>11</v>
      </c>
      <c r="E621" s="190">
        <v>11</v>
      </c>
      <c r="F621" s="191">
        <v>1118</v>
      </c>
      <c r="G621" s="190">
        <v>13</v>
      </c>
      <c r="H621" s="190">
        <v>598</v>
      </c>
      <c r="I621" s="191">
        <v>1751</v>
      </c>
      <c r="J621" s="191">
        <v>3291</v>
      </c>
      <c r="K621" s="191">
        <v>3291</v>
      </c>
      <c r="L621" s="191">
        <v>334439</v>
      </c>
      <c r="M621" s="191">
        <v>3889</v>
      </c>
      <c r="N621" s="191">
        <v>178886</v>
      </c>
      <c r="O621" s="191">
        <v>523796</v>
      </c>
    </row>
    <row r="622" spans="1:15" ht="11.25" customHeight="1" x14ac:dyDescent="0.25">
      <c r="A622" s="266"/>
      <c r="B622" s="187" t="s">
        <v>208</v>
      </c>
      <c r="C622" s="188" t="s">
        <v>204</v>
      </c>
      <c r="D622" s="190">
        <v>1</v>
      </c>
      <c r="E622" s="190">
        <v>1</v>
      </c>
      <c r="F622" s="190">
        <v>237</v>
      </c>
      <c r="G622" s="190">
        <v>2</v>
      </c>
      <c r="H622" s="190">
        <v>96</v>
      </c>
      <c r="I622" s="190">
        <v>337</v>
      </c>
      <c r="J622" s="190">
        <v>98</v>
      </c>
      <c r="K622" s="190">
        <v>98</v>
      </c>
      <c r="L622" s="191">
        <v>23118</v>
      </c>
      <c r="M622" s="190">
        <v>195</v>
      </c>
      <c r="N622" s="191">
        <v>9364</v>
      </c>
      <c r="O622" s="191">
        <v>32873</v>
      </c>
    </row>
    <row r="623" spans="1:15" ht="11.25" customHeight="1" x14ac:dyDescent="0.25">
      <c r="A623" s="266"/>
      <c r="B623" s="187" t="s">
        <v>208</v>
      </c>
      <c r="C623" s="188" t="s">
        <v>205</v>
      </c>
      <c r="D623" s="189"/>
      <c r="E623" s="190">
        <v>3</v>
      </c>
      <c r="F623" s="190">
        <v>128</v>
      </c>
      <c r="G623" s="190">
        <v>2</v>
      </c>
      <c r="H623" s="190">
        <v>74</v>
      </c>
      <c r="I623" s="190">
        <v>207</v>
      </c>
      <c r="J623" s="189"/>
      <c r="K623" s="190">
        <v>533</v>
      </c>
      <c r="L623" s="191">
        <v>22734</v>
      </c>
      <c r="M623" s="190">
        <v>355</v>
      </c>
      <c r="N623" s="191">
        <v>13143</v>
      </c>
      <c r="O623" s="191">
        <v>36765</v>
      </c>
    </row>
    <row r="624" spans="1:15" ht="11.25" customHeight="1" x14ac:dyDescent="0.25">
      <c r="A624" s="266"/>
      <c r="B624" s="187" t="s">
        <v>209</v>
      </c>
      <c r="C624" s="188" t="s">
        <v>204</v>
      </c>
      <c r="D624" s="190">
        <v>98</v>
      </c>
      <c r="E624" s="190">
        <v>80</v>
      </c>
      <c r="F624" s="191">
        <v>4389</v>
      </c>
      <c r="G624" s="190">
        <v>30</v>
      </c>
      <c r="H624" s="191">
        <v>1728</v>
      </c>
      <c r="I624" s="191">
        <v>6325</v>
      </c>
      <c r="J624" s="191">
        <v>8755</v>
      </c>
      <c r="K624" s="191">
        <v>7147</v>
      </c>
      <c r="L624" s="191">
        <v>392086</v>
      </c>
      <c r="M624" s="191">
        <v>2680</v>
      </c>
      <c r="N624" s="191">
        <v>154369</v>
      </c>
      <c r="O624" s="191">
        <v>565037</v>
      </c>
    </row>
    <row r="625" spans="1:15" ht="11.25" customHeight="1" x14ac:dyDescent="0.25">
      <c r="A625" s="266"/>
      <c r="B625" s="187" t="s">
        <v>210</v>
      </c>
      <c r="C625" s="188" t="s">
        <v>205</v>
      </c>
      <c r="D625" s="190">
        <v>71</v>
      </c>
      <c r="E625" s="190">
        <v>43</v>
      </c>
      <c r="F625" s="191">
        <v>3449</v>
      </c>
      <c r="G625" s="190">
        <v>20</v>
      </c>
      <c r="H625" s="191">
        <v>1324</v>
      </c>
      <c r="I625" s="191">
        <v>4907</v>
      </c>
      <c r="J625" s="191">
        <v>12661</v>
      </c>
      <c r="K625" s="191">
        <v>7668</v>
      </c>
      <c r="L625" s="191">
        <v>615054</v>
      </c>
      <c r="M625" s="191">
        <v>3567</v>
      </c>
      <c r="N625" s="191">
        <v>236106</v>
      </c>
      <c r="O625" s="191">
        <v>875056</v>
      </c>
    </row>
    <row r="626" spans="1:15" ht="11.25" customHeight="1" x14ac:dyDescent="0.25">
      <c r="A626" s="266"/>
      <c r="B626" s="187" t="s">
        <v>211</v>
      </c>
      <c r="C626" s="188" t="s">
        <v>204</v>
      </c>
      <c r="D626" s="190">
        <v>6</v>
      </c>
      <c r="E626" s="190">
        <v>4</v>
      </c>
      <c r="F626" s="191">
        <v>1326</v>
      </c>
      <c r="G626" s="190">
        <v>1</v>
      </c>
      <c r="H626" s="190">
        <v>536</v>
      </c>
      <c r="I626" s="191">
        <v>1873</v>
      </c>
      <c r="J626" s="190">
        <v>958</v>
      </c>
      <c r="K626" s="190">
        <v>639</v>
      </c>
      <c r="L626" s="191">
        <v>211798</v>
      </c>
      <c r="M626" s="190">
        <v>160</v>
      </c>
      <c r="N626" s="191">
        <v>85614</v>
      </c>
      <c r="O626" s="191">
        <v>299169</v>
      </c>
    </row>
    <row r="627" spans="1:15" ht="11.25" customHeight="1" x14ac:dyDescent="0.25">
      <c r="A627" s="266"/>
      <c r="B627" s="187" t="s">
        <v>212</v>
      </c>
      <c r="C627" s="188" t="s">
        <v>205</v>
      </c>
      <c r="D627" s="190">
        <v>15</v>
      </c>
      <c r="E627" s="190">
        <v>8</v>
      </c>
      <c r="F627" s="191">
        <v>2836</v>
      </c>
      <c r="G627" s="190">
        <v>6</v>
      </c>
      <c r="H627" s="191">
        <v>1085</v>
      </c>
      <c r="I627" s="191">
        <v>3950</v>
      </c>
      <c r="J627" s="191">
        <v>2967</v>
      </c>
      <c r="K627" s="191">
        <v>1582</v>
      </c>
      <c r="L627" s="191">
        <v>560947</v>
      </c>
      <c r="M627" s="191">
        <v>1187</v>
      </c>
      <c r="N627" s="191">
        <v>214608</v>
      </c>
      <c r="O627" s="191">
        <v>781291</v>
      </c>
    </row>
    <row r="628" spans="1:15" ht="11.25" customHeight="1" x14ac:dyDescent="0.25">
      <c r="A628" s="267"/>
      <c r="B628" s="268" t="s">
        <v>13</v>
      </c>
      <c r="C628" s="268"/>
      <c r="D628" s="190">
        <v>255</v>
      </c>
      <c r="E628" s="190">
        <v>191</v>
      </c>
      <c r="F628" s="191">
        <v>15727</v>
      </c>
      <c r="G628" s="190">
        <v>109</v>
      </c>
      <c r="H628" s="191">
        <v>6559</v>
      </c>
      <c r="I628" s="195">
        <v>22841</v>
      </c>
      <c r="J628" s="191">
        <v>48486</v>
      </c>
      <c r="K628" s="191">
        <v>36138</v>
      </c>
      <c r="L628" s="191">
        <v>2942766</v>
      </c>
      <c r="M628" s="191">
        <v>24570</v>
      </c>
      <c r="N628" s="191">
        <v>1267055</v>
      </c>
      <c r="O628" s="197">
        <v>4319015</v>
      </c>
    </row>
    <row r="629" spans="1:15" ht="11.25" customHeight="1" x14ac:dyDescent="0.25">
      <c r="A629" s="265" t="s">
        <v>121</v>
      </c>
      <c r="B629" s="187" t="s">
        <v>203</v>
      </c>
      <c r="C629" s="188" t="s">
        <v>204</v>
      </c>
      <c r="D629" s="190">
        <v>28</v>
      </c>
      <c r="E629" s="190">
        <v>5</v>
      </c>
      <c r="F629" s="190">
        <v>2</v>
      </c>
      <c r="G629" s="190">
        <v>1</v>
      </c>
      <c r="H629" s="190">
        <v>99</v>
      </c>
      <c r="I629" s="190">
        <v>135</v>
      </c>
      <c r="J629" s="191">
        <v>12172</v>
      </c>
      <c r="K629" s="191">
        <v>2174</v>
      </c>
      <c r="L629" s="190">
        <v>869</v>
      </c>
      <c r="M629" s="190">
        <v>435</v>
      </c>
      <c r="N629" s="191">
        <v>43038</v>
      </c>
      <c r="O629" s="191">
        <v>58688</v>
      </c>
    </row>
    <row r="630" spans="1:15" ht="11.25" customHeight="1" x14ac:dyDescent="0.25">
      <c r="A630" s="266"/>
      <c r="B630" s="187" t="s">
        <v>203</v>
      </c>
      <c r="C630" s="188" t="s">
        <v>205</v>
      </c>
      <c r="D630" s="190">
        <v>26</v>
      </c>
      <c r="E630" s="190">
        <v>1</v>
      </c>
      <c r="F630" s="190">
        <v>5</v>
      </c>
      <c r="G630" s="189"/>
      <c r="H630" s="190">
        <v>92</v>
      </c>
      <c r="I630" s="190">
        <v>124</v>
      </c>
      <c r="J630" s="191">
        <v>10964</v>
      </c>
      <c r="K630" s="190">
        <v>422</v>
      </c>
      <c r="L630" s="191">
        <v>2108</v>
      </c>
      <c r="M630" s="189"/>
      <c r="N630" s="191">
        <v>38795</v>
      </c>
      <c r="O630" s="191">
        <v>52289</v>
      </c>
    </row>
    <row r="631" spans="1:15" ht="11.25" customHeight="1" x14ac:dyDescent="0.25">
      <c r="A631" s="266"/>
      <c r="B631" s="187" t="s">
        <v>206</v>
      </c>
      <c r="C631" s="188" t="s">
        <v>204</v>
      </c>
      <c r="D631" s="190">
        <v>40</v>
      </c>
      <c r="E631" s="190">
        <v>50</v>
      </c>
      <c r="F631" s="190">
        <v>19</v>
      </c>
      <c r="G631" s="190">
        <v>11</v>
      </c>
      <c r="H631" s="190">
        <v>706</v>
      </c>
      <c r="I631" s="190">
        <v>826</v>
      </c>
      <c r="J631" s="191">
        <v>17298</v>
      </c>
      <c r="K631" s="191">
        <v>21623</v>
      </c>
      <c r="L631" s="191">
        <v>8217</v>
      </c>
      <c r="M631" s="191">
        <v>4757</v>
      </c>
      <c r="N631" s="191">
        <v>305312</v>
      </c>
      <c r="O631" s="191">
        <v>357207</v>
      </c>
    </row>
    <row r="632" spans="1:15" ht="11.25" customHeight="1" x14ac:dyDescent="0.25">
      <c r="A632" s="266"/>
      <c r="B632" s="187" t="s">
        <v>206</v>
      </c>
      <c r="C632" s="188" t="s">
        <v>205</v>
      </c>
      <c r="D632" s="190">
        <v>20</v>
      </c>
      <c r="E632" s="190">
        <v>30</v>
      </c>
      <c r="F632" s="190">
        <v>31</v>
      </c>
      <c r="G632" s="190">
        <v>9</v>
      </c>
      <c r="H632" s="190">
        <v>646</v>
      </c>
      <c r="I632" s="190">
        <v>736</v>
      </c>
      <c r="J632" s="191">
        <v>8433</v>
      </c>
      <c r="K632" s="191">
        <v>12649</v>
      </c>
      <c r="L632" s="191">
        <v>13070</v>
      </c>
      <c r="M632" s="191">
        <v>3795</v>
      </c>
      <c r="N632" s="191">
        <v>272372</v>
      </c>
      <c r="O632" s="191">
        <v>310319</v>
      </c>
    </row>
    <row r="633" spans="1:15" ht="11.25" customHeight="1" x14ac:dyDescent="0.25">
      <c r="A633" s="266"/>
      <c r="B633" s="187" t="s">
        <v>207</v>
      </c>
      <c r="C633" s="188" t="s">
        <v>204</v>
      </c>
      <c r="D633" s="190">
        <v>54</v>
      </c>
      <c r="E633" s="190">
        <v>194</v>
      </c>
      <c r="F633" s="190">
        <v>39</v>
      </c>
      <c r="G633" s="190">
        <v>12</v>
      </c>
      <c r="H633" s="191">
        <v>2077</v>
      </c>
      <c r="I633" s="191">
        <v>2376</v>
      </c>
      <c r="J633" s="191">
        <v>15329</v>
      </c>
      <c r="K633" s="191">
        <v>55071</v>
      </c>
      <c r="L633" s="191">
        <v>11071</v>
      </c>
      <c r="M633" s="191">
        <v>3406</v>
      </c>
      <c r="N633" s="191">
        <v>589602</v>
      </c>
      <c r="O633" s="191">
        <v>674479</v>
      </c>
    </row>
    <row r="634" spans="1:15" ht="11.25" customHeight="1" x14ac:dyDescent="0.25">
      <c r="A634" s="266"/>
      <c r="B634" s="187" t="s">
        <v>207</v>
      </c>
      <c r="C634" s="188" t="s">
        <v>205</v>
      </c>
      <c r="D634" s="190">
        <v>58</v>
      </c>
      <c r="E634" s="190">
        <v>214</v>
      </c>
      <c r="F634" s="190">
        <v>36</v>
      </c>
      <c r="G634" s="190">
        <v>7</v>
      </c>
      <c r="H634" s="191">
        <v>2026</v>
      </c>
      <c r="I634" s="191">
        <v>2341</v>
      </c>
      <c r="J634" s="191">
        <v>17350</v>
      </c>
      <c r="K634" s="191">
        <v>64016</v>
      </c>
      <c r="L634" s="191">
        <v>10769</v>
      </c>
      <c r="M634" s="191">
        <v>2094</v>
      </c>
      <c r="N634" s="191">
        <v>606058</v>
      </c>
      <c r="O634" s="191">
        <v>700287</v>
      </c>
    </row>
    <row r="635" spans="1:15" ht="11.25" customHeight="1" x14ac:dyDescent="0.25">
      <c r="A635" s="266"/>
      <c r="B635" s="187" t="s">
        <v>208</v>
      </c>
      <c r="C635" s="188" t="s">
        <v>204</v>
      </c>
      <c r="D635" s="190">
        <v>5</v>
      </c>
      <c r="E635" s="190">
        <v>19</v>
      </c>
      <c r="F635" s="190">
        <v>4</v>
      </c>
      <c r="G635" s="189"/>
      <c r="H635" s="190">
        <v>330</v>
      </c>
      <c r="I635" s="190">
        <v>358</v>
      </c>
      <c r="J635" s="190">
        <v>488</v>
      </c>
      <c r="K635" s="191">
        <v>1853</v>
      </c>
      <c r="L635" s="190">
        <v>390</v>
      </c>
      <c r="M635" s="189"/>
      <c r="N635" s="191">
        <v>32189</v>
      </c>
      <c r="O635" s="191">
        <v>34920</v>
      </c>
    </row>
    <row r="636" spans="1:15" ht="11.25" customHeight="1" x14ac:dyDescent="0.25">
      <c r="A636" s="266"/>
      <c r="B636" s="187" t="s">
        <v>208</v>
      </c>
      <c r="C636" s="188" t="s">
        <v>205</v>
      </c>
      <c r="D636" s="190">
        <v>7</v>
      </c>
      <c r="E636" s="190">
        <v>17</v>
      </c>
      <c r="F636" s="190">
        <v>5</v>
      </c>
      <c r="G636" s="190">
        <v>2</v>
      </c>
      <c r="H636" s="190">
        <v>251</v>
      </c>
      <c r="I636" s="190">
        <v>282</v>
      </c>
      <c r="J636" s="191">
        <v>1243</v>
      </c>
      <c r="K636" s="191">
        <v>3019</v>
      </c>
      <c r="L636" s="190">
        <v>888</v>
      </c>
      <c r="M636" s="190">
        <v>355</v>
      </c>
      <c r="N636" s="191">
        <v>44581</v>
      </c>
      <c r="O636" s="191">
        <v>50086</v>
      </c>
    </row>
    <row r="637" spans="1:15" ht="11.25" customHeight="1" x14ac:dyDescent="0.25">
      <c r="A637" s="266"/>
      <c r="B637" s="187" t="s">
        <v>209</v>
      </c>
      <c r="C637" s="188" t="s">
        <v>204</v>
      </c>
      <c r="D637" s="190">
        <v>150</v>
      </c>
      <c r="E637" s="190">
        <v>410</v>
      </c>
      <c r="F637" s="190">
        <v>135</v>
      </c>
      <c r="G637" s="190">
        <v>23</v>
      </c>
      <c r="H637" s="191">
        <v>5739</v>
      </c>
      <c r="I637" s="191">
        <v>6457</v>
      </c>
      <c r="J637" s="191">
        <v>13400</v>
      </c>
      <c r="K637" s="191">
        <v>36627</v>
      </c>
      <c r="L637" s="191">
        <v>12060</v>
      </c>
      <c r="M637" s="191">
        <v>2055</v>
      </c>
      <c r="N637" s="191">
        <v>512686</v>
      </c>
      <c r="O637" s="191">
        <v>576828</v>
      </c>
    </row>
    <row r="638" spans="1:15" ht="11.25" customHeight="1" x14ac:dyDescent="0.25">
      <c r="A638" s="266"/>
      <c r="B638" s="187" t="s">
        <v>210</v>
      </c>
      <c r="C638" s="188" t="s">
        <v>205</v>
      </c>
      <c r="D638" s="190">
        <v>180</v>
      </c>
      <c r="E638" s="190">
        <v>530</v>
      </c>
      <c r="F638" s="190">
        <v>112</v>
      </c>
      <c r="G638" s="190">
        <v>29</v>
      </c>
      <c r="H638" s="191">
        <v>5528</v>
      </c>
      <c r="I638" s="191">
        <v>6379</v>
      </c>
      <c r="J638" s="191">
        <v>32099</v>
      </c>
      <c r="K638" s="191">
        <v>94514</v>
      </c>
      <c r="L638" s="191">
        <v>19973</v>
      </c>
      <c r="M638" s="191">
        <v>5172</v>
      </c>
      <c r="N638" s="191">
        <v>985798</v>
      </c>
      <c r="O638" s="191">
        <v>1137556</v>
      </c>
    </row>
    <row r="639" spans="1:15" ht="11.25" customHeight="1" x14ac:dyDescent="0.25">
      <c r="A639" s="266"/>
      <c r="B639" s="187" t="s">
        <v>211</v>
      </c>
      <c r="C639" s="188" t="s">
        <v>204</v>
      </c>
      <c r="D639" s="190">
        <v>19</v>
      </c>
      <c r="E639" s="190">
        <v>177</v>
      </c>
      <c r="F639" s="190">
        <v>16</v>
      </c>
      <c r="G639" s="190">
        <v>2</v>
      </c>
      <c r="H639" s="191">
        <v>1737</v>
      </c>
      <c r="I639" s="191">
        <v>1951</v>
      </c>
      <c r="J639" s="191">
        <v>3035</v>
      </c>
      <c r="K639" s="191">
        <v>28272</v>
      </c>
      <c r="L639" s="191">
        <v>2556</v>
      </c>
      <c r="M639" s="190">
        <v>319</v>
      </c>
      <c r="N639" s="191">
        <v>277446</v>
      </c>
      <c r="O639" s="191">
        <v>311628</v>
      </c>
    </row>
    <row r="640" spans="1:15" ht="11.25" customHeight="1" x14ac:dyDescent="0.25">
      <c r="A640" s="266"/>
      <c r="B640" s="187" t="s">
        <v>212</v>
      </c>
      <c r="C640" s="188" t="s">
        <v>205</v>
      </c>
      <c r="D640" s="190">
        <v>45</v>
      </c>
      <c r="E640" s="190">
        <v>389</v>
      </c>
      <c r="F640" s="190">
        <v>20</v>
      </c>
      <c r="G640" s="190">
        <v>5</v>
      </c>
      <c r="H640" s="191">
        <v>4155</v>
      </c>
      <c r="I640" s="191">
        <v>4614</v>
      </c>
      <c r="J640" s="191">
        <v>8901</v>
      </c>
      <c r="K640" s="191">
        <v>76942</v>
      </c>
      <c r="L640" s="191">
        <v>3956</v>
      </c>
      <c r="M640" s="190">
        <v>989</v>
      </c>
      <c r="N640" s="191">
        <v>821838</v>
      </c>
      <c r="O640" s="191">
        <v>912626</v>
      </c>
    </row>
    <row r="641" spans="1:15" ht="11.25" customHeight="1" x14ac:dyDescent="0.25">
      <c r="A641" s="267"/>
      <c r="B641" s="268" t="s">
        <v>13</v>
      </c>
      <c r="C641" s="268"/>
      <c r="D641" s="190">
        <v>632</v>
      </c>
      <c r="E641" s="191">
        <v>2036</v>
      </c>
      <c r="F641" s="190">
        <v>424</v>
      </c>
      <c r="G641" s="190">
        <v>101</v>
      </c>
      <c r="H641" s="191">
        <v>23386</v>
      </c>
      <c r="I641" s="195">
        <v>26579</v>
      </c>
      <c r="J641" s="191">
        <v>140712</v>
      </c>
      <c r="K641" s="191">
        <v>397182</v>
      </c>
      <c r="L641" s="191">
        <v>85927</v>
      </c>
      <c r="M641" s="191">
        <v>23377</v>
      </c>
      <c r="N641" s="191">
        <v>4529715</v>
      </c>
      <c r="O641" s="197">
        <v>5176913</v>
      </c>
    </row>
    <row r="642" spans="1:15" ht="11.25" customHeight="1" x14ac:dyDescent="0.25">
      <c r="A642" s="265" t="s">
        <v>122</v>
      </c>
      <c r="B642" s="187" t="s">
        <v>203</v>
      </c>
      <c r="C642" s="188" t="s">
        <v>204</v>
      </c>
      <c r="D642" s="190">
        <v>1</v>
      </c>
      <c r="E642" s="190">
        <v>1</v>
      </c>
      <c r="F642" s="190">
        <v>58</v>
      </c>
      <c r="G642" s="190">
        <v>11</v>
      </c>
      <c r="H642" s="189"/>
      <c r="I642" s="190">
        <v>71</v>
      </c>
      <c r="J642" s="190">
        <v>443</v>
      </c>
      <c r="K642" s="190">
        <v>443</v>
      </c>
      <c r="L642" s="191">
        <v>25668</v>
      </c>
      <c r="M642" s="191">
        <v>4868</v>
      </c>
      <c r="N642" s="189"/>
      <c r="O642" s="191">
        <v>31422</v>
      </c>
    </row>
    <row r="643" spans="1:15" ht="11.25" customHeight="1" x14ac:dyDescent="0.25">
      <c r="A643" s="266"/>
      <c r="B643" s="187" t="s">
        <v>203</v>
      </c>
      <c r="C643" s="188" t="s">
        <v>205</v>
      </c>
      <c r="D643" s="190">
        <v>1</v>
      </c>
      <c r="E643" s="189"/>
      <c r="F643" s="190">
        <v>55</v>
      </c>
      <c r="G643" s="190">
        <v>19</v>
      </c>
      <c r="H643" s="189"/>
      <c r="I643" s="190">
        <v>75</v>
      </c>
      <c r="J643" s="190">
        <v>429</v>
      </c>
      <c r="K643" s="189"/>
      <c r="L643" s="191">
        <v>23610</v>
      </c>
      <c r="M643" s="191">
        <v>8156</v>
      </c>
      <c r="N643" s="189"/>
      <c r="O643" s="191">
        <v>32195</v>
      </c>
    </row>
    <row r="644" spans="1:15" ht="11.25" customHeight="1" x14ac:dyDescent="0.25">
      <c r="A644" s="266"/>
      <c r="B644" s="187" t="s">
        <v>206</v>
      </c>
      <c r="C644" s="188" t="s">
        <v>204</v>
      </c>
      <c r="D644" s="190">
        <v>16</v>
      </c>
      <c r="E644" s="190">
        <v>10</v>
      </c>
      <c r="F644" s="190">
        <v>272</v>
      </c>
      <c r="G644" s="190">
        <v>171</v>
      </c>
      <c r="H644" s="189"/>
      <c r="I644" s="190">
        <v>469</v>
      </c>
      <c r="J644" s="191">
        <v>7044</v>
      </c>
      <c r="K644" s="191">
        <v>4402</v>
      </c>
      <c r="L644" s="191">
        <v>119745</v>
      </c>
      <c r="M644" s="191">
        <v>75281</v>
      </c>
      <c r="N644" s="189"/>
      <c r="O644" s="191">
        <v>206472</v>
      </c>
    </row>
    <row r="645" spans="1:15" ht="11.25" customHeight="1" x14ac:dyDescent="0.25">
      <c r="A645" s="266"/>
      <c r="B645" s="187" t="s">
        <v>206</v>
      </c>
      <c r="C645" s="188" t="s">
        <v>205</v>
      </c>
      <c r="D645" s="190">
        <v>13</v>
      </c>
      <c r="E645" s="190">
        <v>4</v>
      </c>
      <c r="F645" s="190">
        <v>225</v>
      </c>
      <c r="G645" s="190">
        <v>173</v>
      </c>
      <c r="H645" s="190">
        <v>1</v>
      </c>
      <c r="I645" s="190">
        <v>416</v>
      </c>
      <c r="J645" s="191">
        <v>5580</v>
      </c>
      <c r="K645" s="191">
        <v>1717</v>
      </c>
      <c r="L645" s="191">
        <v>96574</v>
      </c>
      <c r="M645" s="191">
        <v>74255</v>
      </c>
      <c r="N645" s="190">
        <v>429</v>
      </c>
      <c r="O645" s="191">
        <v>178555</v>
      </c>
    </row>
    <row r="646" spans="1:15" ht="11.25" customHeight="1" x14ac:dyDescent="0.25">
      <c r="A646" s="266"/>
      <c r="B646" s="187" t="s">
        <v>207</v>
      </c>
      <c r="C646" s="188" t="s">
        <v>204</v>
      </c>
      <c r="D646" s="190">
        <v>29</v>
      </c>
      <c r="E646" s="190">
        <v>12</v>
      </c>
      <c r="F646" s="190">
        <v>674</v>
      </c>
      <c r="G646" s="190">
        <v>784</v>
      </c>
      <c r="H646" s="190">
        <v>7</v>
      </c>
      <c r="I646" s="191">
        <v>1506</v>
      </c>
      <c r="J646" s="191">
        <v>8380</v>
      </c>
      <c r="K646" s="191">
        <v>3468</v>
      </c>
      <c r="L646" s="191">
        <v>194773</v>
      </c>
      <c r="M646" s="191">
        <v>226561</v>
      </c>
      <c r="N646" s="191">
        <v>2023</v>
      </c>
      <c r="O646" s="191">
        <v>435205</v>
      </c>
    </row>
    <row r="647" spans="1:15" ht="11.25" customHeight="1" x14ac:dyDescent="0.25">
      <c r="A647" s="266"/>
      <c r="B647" s="187" t="s">
        <v>207</v>
      </c>
      <c r="C647" s="188" t="s">
        <v>205</v>
      </c>
      <c r="D647" s="190">
        <v>20</v>
      </c>
      <c r="E647" s="190">
        <v>9</v>
      </c>
      <c r="F647" s="190">
        <v>627</v>
      </c>
      <c r="G647" s="190">
        <v>731</v>
      </c>
      <c r="H647" s="190">
        <v>2</v>
      </c>
      <c r="I647" s="191">
        <v>1389</v>
      </c>
      <c r="J647" s="191">
        <v>6090</v>
      </c>
      <c r="K647" s="191">
        <v>2741</v>
      </c>
      <c r="L647" s="191">
        <v>190937</v>
      </c>
      <c r="M647" s="191">
        <v>222607</v>
      </c>
      <c r="N647" s="190">
        <v>609</v>
      </c>
      <c r="O647" s="191">
        <v>422984</v>
      </c>
    </row>
    <row r="648" spans="1:15" ht="11.25" customHeight="1" x14ac:dyDescent="0.25">
      <c r="A648" s="266"/>
      <c r="B648" s="187" t="s">
        <v>208</v>
      </c>
      <c r="C648" s="188" t="s">
        <v>204</v>
      </c>
      <c r="D648" s="190">
        <v>3</v>
      </c>
      <c r="E648" s="190">
        <v>3</v>
      </c>
      <c r="F648" s="190">
        <v>131</v>
      </c>
      <c r="G648" s="190">
        <v>138</v>
      </c>
      <c r="H648" s="189"/>
      <c r="I648" s="190">
        <v>275</v>
      </c>
      <c r="J648" s="190">
        <v>298</v>
      </c>
      <c r="K648" s="190">
        <v>298</v>
      </c>
      <c r="L648" s="191">
        <v>13008</v>
      </c>
      <c r="M648" s="191">
        <v>13703</v>
      </c>
      <c r="N648" s="189"/>
      <c r="O648" s="191">
        <v>27307</v>
      </c>
    </row>
    <row r="649" spans="1:15" ht="11.25" customHeight="1" x14ac:dyDescent="0.25">
      <c r="A649" s="266"/>
      <c r="B649" s="187" t="s">
        <v>208</v>
      </c>
      <c r="C649" s="188" t="s">
        <v>205</v>
      </c>
      <c r="D649" s="190">
        <v>4</v>
      </c>
      <c r="E649" s="189"/>
      <c r="F649" s="190">
        <v>82</v>
      </c>
      <c r="G649" s="190">
        <v>58</v>
      </c>
      <c r="H649" s="190">
        <v>1</v>
      </c>
      <c r="I649" s="190">
        <v>145</v>
      </c>
      <c r="J649" s="190">
        <v>723</v>
      </c>
      <c r="K649" s="189"/>
      <c r="L649" s="191">
        <v>14826</v>
      </c>
      <c r="M649" s="191">
        <v>10487</v>
      </c>
      <c r="N649" s="190">
        <v>181</v>
      </c>
      <c r="O649" s="191">
        <v>26217</v>
      </c>
    </row>
    <row r="650" spans="1:15" ht="11.25" customHeight="1" x14ac:dyDescent="0.25">
      <c r="A650" s="266"/>
      <c r="B650" s="187" t="s">
        <v>209</v>
      </c>
      <c r="C650" s="188" t="s">
        <v>204</v>
      </c>
      <c r="D650" s="190">
        <v>148</v>
      </c>
      <c r="E650" s="190">
        <v>95</v>
      </c>
      <c r="F650" s="191">
        <v>2693</v>
      </c>
      <c r="G650" s="191">
        <v>2623</v>
      </c>
      <c r="H650" s="190">
        <v>18</v>
      </c>
      <c r="I650" s="191">
        <v>5577</v>
      </c>
      <c r="J650" s="191">
        <v>13459</v>
      </c>
      <c r="K650" s="191">
        <v>8639</v>
      </c>
      <c r="L650" s="191">
        <v>244906</v>
      </c>
      <c r="M650" s="191">
        <v>238540</v>
      </c>
      <c r="N650" s="191">
        <v>1637</v>
      </c>
      <c r="O650" s="191">
        <v>507181</v>
      </c>
    </row>
    <row r="651" spans="1:15" ht="11.25" customHeight="1" x14ac:dyDescent="0.25">
      <c r="A651" s="266"/>
      <c r="B651" s="187" t="s">
        <v>210</v>
      </c>
      <c r="C651" s="188" t="s">
        <v>205</v>
      </c>
      <c r="D651" s="190">
        <v>115</v>
      </c>
      <c r="E651" s="190">
        <v>45</v>
      </c>
      <c r="F651" s="191">
        <v>2131</v>
      </c>
      <c r="G651" s="191">
        <v>2059</v>
      </c>
      <c r="H651" s="190">
        <v>9</v>
      </c>
      <c r="I651" s="191">
        <v>4359</v>
      </c>
      <c r="J651" s="191">
        <v>20877</v>
      </c>
      <c r="K651" s="191">
        <v>8169</v>
      </c>
      <c r="L651" s="191">
        <v>386858</v>
      </c>
      <c r="M651" s="191">
        <v>373787</v>
      </c>
      <c r="N651" s="191">
        <v>1634</v>
      </c>
      <c r="O651" s="191">
        <v>791325</v>
      </c>
    </row>
    <row r="652" spans="1:15" ht="11.25" customHeight="1" x14ac:dyDescent="0.25">
      <c r="A652" s="266"/>
      <c r="B652" s="187" t="s">
        <v>211</v>
      </c>
      <c r="C652" s="188" t="s">
        <v>204</v>
      </c>
      <c r="D652" s="190">
        <v>16</v>
      </c>
      <c r="E652" s="190">
        <v>8</v>
      </c>
      <c r="F652" s="190">
        <v>877</v>
      </c>
      <c r="G652" s="190">
        <v>776</v>
      </c>
      <c r="H652" s="190">
        <v>1</v>
      </c>
      <c r="I652" s="191">
        <v>1678</v>
      </c>
      <c r="J652" s="191">
        <v>2602</v>
      </c>
      <c r="K652" s="191">
        <v>1301</v>
      </c>
      <c r="L652" s="191">
        <v>142602</v>
      </c>
      <c r="M652" s="191">
        <v>126179</v>
      </c>
      <c r="N652" s="190">
        <v>163</v>
      </c>
      <c r="O652" s="191">
        <v>272847</v>
      </c>
    </row>
    <row r="653" spans="1:15" ht="11.25" customHeight="1" x14ac:dyDescent="0.25">
      <c r="A653" s="266"/>
      <c r="B653" s="187" t="s">
        <v>212</v>
      </c>
      <c r="C653" s="188" t="s">
        <v>205</v>
      </c>
      <c r="D653" s="190">
        <v>29</v>
      </c>
      <c r="E653" s="190">
        <v>8</v>
      </c>
      <c r="F653" s="191">
        <v>1961</v>
      </c>
      <c r="G653" s="191">
        <v>1636</v>
      </c>
      <c r="H653" s="190">
        <v>2</v>
      </c>
      <c r="I653" s="191">
        <v>3636</v>
      </c>
      <c r="J653" s="191">
        <v>5839</v>
      </c>
      <c r="K653" s="191">
        <v>1611</v>
      </c>
      <c r="L653" s="191">
        <v>394858</v>
      </c>
      <c r="M653" s="191">
        <v>329417</v>
      </c>
      <c r="N653" s="190">
        <v>403</v>
      </c>
      <c r="O653" s="191">
        <v>732128</v>
      </c>
    </row>
    <row r="654" spans="1:15" ht="11.25" customHeight="1" x14ac:dyDescent="0.25">
      <c r="A654" s="267"/>
      <c r="B654" s="268" t="s">
        <v>13</v>
      </c>
      <c r="C654" s="268"/>
      <c r="D654" s="190">
        <v>395</v>
      </c>
      <c r="E654" s="190">
        <v>195</v>
      </c>
      <c r="F654" s="191">
        <v>9786</v>
      </c>
      <c r="G654" s="191">
        <v>9179</v>
      </c>
      <c r="H654" s="190">
        <v>41</v>
      </c>
      <c r="I654" s="195">
        <v>19596</v>
      </c>
      <c r="J654" s="191">
        <v>71764</v>
      </c>
      <c r="K654" s="191">
        <v>32789</v>
      </c>
      <c r="L654" s="191">
        <v>1848365</v>
      </c>
      <c r="M654" s="191">
        <v>1703841</v>
      </c>
      <c r="N654" s="191">
        <v>7079</v>
      </c>
      <c r="O654" s="197">
        <v>3663838</v>
      </c>
    </row>
    <row r="655" spans="1:15" ht="11.25" customHeight="1" x14ac:dyDescent="0.25">
      <c r="A655" s="265" t="s">
        <v>123</v>
      </c>
      <c r="B655" s="187" t="s">
        <v>203</v>
      </c>
      <c r="C655" s="188" t="s">
        <v>204</v>
      </c>
      <c r="D655" s="190">
        <v>1</v>
      </c>
      <c r="E655" s="190">
        <v>1</v>
      </c>
      <c r="F655" s="190">
        <v>40</v>
      </c>
      <c r="G655" s="190">
        <v>31</v>
      </c>
      <c r="H655" s="189"/>
      <c r="I655" s="190">
        <v>73</v>
      </c>
      <c r="J655" s="190">
        <v>458</v>
      </c>
      <c r="K655" s="190">
        <v>458</v>
      </c>
      <c r="L655" s="191">
        <v>18328</v>
      </c>
      <c r="M655" s="191">
        <v>14204</v>
      </c>
      <c r="N655" s="189"/>
      <c r="O655" s="191">
        <v>33448</v>
      </c>
    </row>
    <row r="656" spans="1:15" ht="11.25" customHeight="1" x14ac:dyDescent="0.25">
      <c r="A656" s="266"/>
      <c r="B656" s="187" t="s">
        <v>203</v>
      </c>
      <c r="C656" s="188" t="s">
        <v>205</v>
      </c>
      <c r="D656" s="190">
        <v>1</v>
      </c>
      <c r="E656" s="189"/>
      <c r="F656" s="190">
        <v>35</v>
      </c>
      <c r="G656" s="190">
        <v>23</v>
      </c>
      <c r="H656" s="189"/>
      <c r="I656" s="190">
        <v>59</v>
      </c>
      <c r="J656" s="190">
        <v>444</v>
      </c>
      <c r="K656" s="189"/>
      <c r="L656" s="191">
        <v>15556</v>
      </c>
      <c r="M656" s="191">
        <v>10222</v>
      </c>
      <c r="N656" s="189"/>
      <c r="O656" s="191">
        <v>26222</v>
      </c>
    </row>
    <row r="657" spans="1:15" ht="11.25" customHeight="1" x14ac:dyDescent="0.25">
      <c r="A657" s="266"/>
      <c r="B657" s="187" t="s">
        <v>206</v>
      </c>
      <c r="C657" s="188" t="s">
        <v>204</v>
      </c>
      <c r="D657" s="190">
        <v>17</v>
      </c>
      <c r="E657" s="190">
        <v>3</v>
      </c>
      <c r="F657" s="190">
        <v>199</v>
      </c>
      <c r="G657" s="190">
        <v>196</v>
      </c>
      <c r="H657" s="190">
        <v>1</v>
      </c>
      <c r="I657" s="190">
        <v>416</v>
      </c>
      <c r="J657" s="191">
        <v>7749</v>
      </c>
      <c r="K657" s="191">
        <v>1367</v>
      </c>
      <c r="L657" s="191">
        <v>90705</v>
      </c>
      <c r="M657" s="191">
        <v>89338</v>
      </c>
      <c r="N657" s="190">
        <v>456</v>
      </c>
      <c r="O657" s="191">
        <v>189615</v>
      </c>
    </row>
    <row r="658" spans="1:15" ht="11.25" customHeight="1" x14ac:dyDescent="0.25">
      <c r="A658" s="266"/>
      <c r="B658" s="187" t="s">
        <v>206</v>
      </c>
      <c r="C658" s="188" t="s">
        <v>205</v>
      </c>
      <c r="D658" s="190">
        <v>7</v>
      </c>
      <c r="E658" s="190">
        <v>2</v>
      </c>
      <c r="F658" s="190">
        <v>151</v>
      </c>
      <c r="G658" s="190">
        <v>220</v>
      </c>
      <c r="H658" s="190">
        <v>2</v>
      </c>
      <c r="I658" s="190">
        <v>382</v>
      </c>
      <c r="J658" s="191">
        <v>3111</v>
      </c>
      <c r="K658" s="190">
        <v>889</v>
      </c>
      <c r="L658" s="191">
        <v>67104</v>
      </c>
      <c r="M658" s="191">
        <v>97767</v>
      </c>
      <c r="N658" s="190">
        <v>889</v>
      </c>
      <c r="O658" s="191">
        <v>169760</v>
      </c>
    </row>
    <row r="659" spans="1:15" ht="11.25" customHeight="1" x14ac:dyDescent="0.25">
      <c r="A659" s="266"/>
      <c r="B659" s="187" t="s">
        <v>207</v>
      </c>
      <c r="C659" s="188" t="s">
        <v>204</v>
      </c>
      <c r="D659" s="190">
        <v>22</v>
      </c>
      <c r="E659" s="190">
        <v>8</v>
      </c>
      <c r="F659" s="190">
        <v>603</v>
      </c>
      <c r="G659" s="190">
        <v>585</v>
      </c>
      <c r="H659" s="190">
        <v>3</v>
      </c>
      <c r="I659" s="191">
        <v>1221</v>
      </c>
      <c r="J659" s="191">
        <v>6582</v>
      </c>
      <c r="K659" s="191">
        <v>2394</v>
      </c>
      <c r="L659" s="191">
        <v>180418</v>
      </c>
      <c r="M659" s="191">
        <v>175032</v>
      </c>
      <c r="N659" s="190">
        <v>898</v>
      </c>
      <c r="O659" s="191">
        <v>365324</v>
      </c>
    </row>
    <row r="660" spans="1:15" ht="11.25" customHeight="1" x14ac:dyDescent="0.25">
      <c r="A660" s="266"/>
      <c r="B660" s="187" t="s">
        <v>207</v>
      </c>
      <c r="C660" s="188" t="s">
        <v>205</v>
      </c>
      <c r="D660" s="190">
        <v>21</v>
      </c>
      <c r="E660" s="190">
        <v>17</v>
      </c>
      <c r="F660" s="190">
        <v>583</v>
      </c>
      <c r="G660" s="190">
        <v>553</v>
      </c>
      <c r="H660" s="190">
        <v>3</v>
      </c>
      <c r="I660" s="191">
        <v>1177</v>
      </c>
      <c r="J660" s="191">
        <v>6621</v>
      </c>
      <c r="K660" s="191">
        <v>5360</v>
      </c>
      <c r="L660" s="191">
        <v>183816</v>
      </c>
      <c r="M660" s="191">
        <v>174357</v>
      </c>
      <c r="N660" s="190">
        <v>946</v>
      </c>
      <c r="O660" s="191">
        <v>371100</v>
      </c>
    </row>
    <row r="661" spans="1:15" ht="11.25" customHeight="1" x14ac:dyDescent="0.25">
      <c r="A661" s="266"/>
      <c r="B661" s="187" t="s">
        <v>208</v>
      </c>
      <c r="C661" s="188" t="s">
        <v>204</v>
      </c>
      <c r="D661" s="190">
        <v>2</v>
      </c>
      <c r="E661" s="189"/>
      <c r="F661" s="190">
        <v>119</v>
      </c>
      <c r="G661" s="190">
        <v>71</v>
      </c>
      <c r="H661" s="189"/>
      <c r="I661" s="190">
        <v>192</v>
      </c>
      <c r="J661" s="190">
        <v>206</v>
      </c>
      <c r="K661" s="189"/>
      <c r="L661" s="191">
        <v>12234</v>
      </c>
      <c r="M661" s="191">
        <v>7299</v>
      </c>
      <c r="N661" s="189"/>
      <c r="O661" s="191">
        <v>19739</v>
      </c>
    </row>
    <row r="662" spans="1:15" ht="11.25" customHeight="1" x14ac:dyDescent="0.25">
      <c r="A662" s="266"/>
      <c r="B662" s="187" t="s">
        <v>208</v>
      </c>
      <c r="C662" s="188" t="s">
        <v>205</v>
      </c>
      <c r="D662" s="190">
        <v>2</v>
      </c>
      <c r="E662" s="190">
        <v>3</v>
      </c>
      <c r="F662" s="190">
        <v>91</v>
      </c>
      <c r="G662" s="190">
        <v>60</v>
      </c>
      <c r="H662" s="190">
        <v>1</v>
      </c>
      <c r="I662" s="190">
        <v>157</v>
      </c>
      <c r="J662" s="190">
        <v>374</v>
      </c>
      <c r="K662" s="190">
        <v>562</v>
      </c>
      <c r="L662" s="191">
        <v>17036</v>
      </c>
      <c r="M662" s="191">
        <v>11232</v>
      </c>
      <c r="N662" s="190">
        <v>187</v>
      </c>
      <c r="O662" s="191">
        <v>29391</v>
      </c>
    </row>
    <row r="663" spans="1:15" ht="11.25" customHeight="1" x14ac:dyDescent="0.25">
      <c r="A663" s="266"/>
      <c r="B663" s="187" t="s">
        <v>209</v>
      </c>
      <c r="C663" s="188" t="s">
        <v>204</v>
      </c>
      <c r="D663" s="190">
        <v>162</v>
      </c>
      <c r="E663" s="190">
        <v>163</v>
      </c>
      <c r="F663" s="191">
        <v>2176</v>
      </c>
      <c r="G663" s="191">
        <v>2281</v>
      </c>
      <c r="H663" s="190">
        <v>31</v>
      </c>
      <c r="I663" s="191">
        <v>4813</v>
      </c>
      <c r="J663" s="191">
        <v>15254</v>
      </c>
      <c r="K663" s="191">
        <v>15348</v>
      </c>
      <c r="L663" s="191">
        <v>204887</v>
      </c>
      <c r="M663" s="191">
        <v>214774</v>
      </c>
      <c r="N663" s="191">
        <v>2919</v>
      </c>
      <c r="O663" s="191">
        <v>453182</v>
      </c>
    </row>
    <row r="664" spans="1:15" ht="11.25" customHeight="1" x14ac:dyDescent="0.25">
      <c r="A664" s="266"/>
      <c r="B664" s="187" t="s">
        <v>210</v>
      </c>
      <c r="C664" s="188" t="s">
        <v>205</v>
      </c>
      <c r="D664" s="190">
        <v>104</v>
      </c>
      <c r="E664" s="190">
        <v>52</v>
      </c>
      <c r="F664" s="191">
        <v>1807</v>
      </c>
      <c r="G664" s="191">
        <v>1781</v>
      </c>
      <c r="H664" s="190">
        <v>17</v>
      </c>
      <c r="I664" s="191">
        <v>3761</v>
      </c>
      <c r="J664" s="191">
        <v>19548</v>
      </c>
      <c r="K664" s="191">
        <v>9774</v>
      </c>
      <c r="L664" s="191">
        <v>339640</v>
      </c>
      <c r="M664" s="191">
        <v>334753</v>
      </c>
      <c r="N664" s="191">
        <v>3195</v>
      </c>
      <c r="O664" s="191">
        <v>706910</v>
      </c>
    </row>
    <row r="665" spans="1:15" ht="11.25" customHeight="1" x14ac:dyDescent="0.25">
      <c r="A665" s="266"/>
      <c r="B665" s="187" t="s">
        <v>211</v>
      </c>
      <c r="C665" s="188" t="s">
        <v>204</v>
      </c>
      <c r="D665" s="190">
        <v>12</v>
      </c>
      <c r="E665" s="190">
        <v>23</v>
      </c>
      <c r="F665" s="190">
        <v>780</v>
      </c>
      <c r="G665" s="190">
        <v>862</v>
      </c>
      <c r="H665" s="190">
        <v>3</v>
      </c>
      <c r="I665" s="191">
        <v>1680</v>
      </c>
      <c r="J665" s="191">
        <v>2020</v>
      </c>
      <c r="K665" s="191">
        <v>3872</v>
      </c>
      <c r="L665" s="191">
        <v>131315</v>
      </c>
      <c r="M665" s="191">
        <v>145120</v>
      </c>
      <c r="N665" s="190">
        <v>505</v>
      </c>
      <c r="O665" s="191">
        <v>282832</v>
      </c>
    </row>
    <row r="666" spans="1:15" ht="11.25" customHeight="1" x14ac:dyDescent="0.25">
      <c r="A666" s="266"/>
      <c r="B666" s="187" t="s">
        <v>212</v>
      </c>
      <c r="C666" s="188" t="s">
        <v>205</v>
      </c>
      <c r="D666" s="190">
        <v>28</v>
      </c>
      <c r="E666" s="190">
        <v>16</v>
      </c>
      <c r="F666" s="191">
        <v>1658</v>
      </c>
      <c r="G666" s="191">
        <v>1924</v>
      </c>
      <c r="H666" s="190">
        <v>3</v>
      </c>
      <c r="I666" s="191">
        <v>3629</v>
      </c>
      <c r="J666" s="191">
        <v>5837</v>
      </c>
      <c r="K666" s="191">
        <v>3336</v>
      </c>
      <c r="L666" s="191">
        <v>345653</v>
      </c>
      <c r="M666" s="191">
        <v>401108</v>
      </c>
      <c r="N666" s="190">
        <v>625</v>
      </c>
      <c r="O666" s="191">
        <v>756559</v>
      </c>
    </row>
    <row r="667" spans="1:15" ht="11.25" customHeight="1" x14ac:dyDescent="0.25">
      <c r="A667" s="267"/>
      <c r="B667" s="268" t="s">
        <v>13</v>
      </c>
      <c r="C667" s="268"/>
      <c r="D667" s="190">
        <v>379</v>
      </c>
      <c r="E667" s="190">
        <v>288</v>
      </c>
      <c r="F667" s="191">
        <v>8242</v>
      </c>
      <c r="G667" s="191">
        <v>8587</v>
      </c>
      <c r="H667" s="190">
        <v>64</v>
      </c>
      <c r="I667" s="195">
        <v>17560</v>
      </c>
      <c r="J667" s="191">
        <v>68204</v>
      </c>
      <c r="K667" s="191">
        <v>43360</v>
      </c>
      <c r="L667" s="191">
        <v>1606692</v>
      </c>
      <c r="M667" s="191">
        <v>1675206</v>
      </c>
      <c r="N667" s="191">
        <v>10620</v>
      </c>
      <c r="O667" s="197">
        <v>3404082</v>
      </c>
    </row>
    <row r="668" spans="1:15" ht="11.25" customHeight="1" x14ac:dyDescent="0.25">
      <c r="A668" s="265" t="s">
        <v>124</v>
      </c>
      <c r="B668" s="187" t="s">
        <v>203</v>
      </c>
      <c r="C668" s="188" t="s">
        <v>204</v>
      </c>
      <c r="D668" s="190">
        <v>1</v>
      </c>
      <c r="E668" s="190">
        <v>44</v>
      </c>
      <c r="F668" s="190">
        <v>51</v>
      </c>
      <c r="G668" s="190">
        <v>1</v>
      </c>
      <c r="H668" s="189"/>
      <c r="I668" s="190">
        <v>97</v>
      </c>
      <c r="J668" s="190">
        <v>435</v>
      </c>
      <c r="K668" s="191">
        <v>19128</v>
      </c>
      <c r="L668" s="191">
        <v>22171</v>
      </c>
      <c r="M668" s="190">
        <v>435</v>
      </c>
      <c r="N668" s="189"/>
      <c r="O668" s="191">
        <v>42169</v>
      </c>
    </row>
    <row r="669" spans="1:15" ht="11.25" customHeight="1" x14ac:dyDescent="0.25">
      <c r="A669" s="266"/>
      <c r="B669" s="187" t="s">
        <v>203</v>
      </c>
      <c r="C669" s="188" t="s">
        <v>205</v>
      </c>
      <c r="D669" s="190">
        <v>2</v>
      </c>
      <c r="E669" s="190">
        <v>41</v>
      </c>
      <c r="F669" s="190">
        <v>59</v>
      </c>
      <c r="G669" s="189"/>
      <c r="H669" s="189"/>
      <c r="I669" s="190">
        <v>102</v>
      </c>
      <c r="J669" s="190">
        <v>843</v>
      </c>
      <c r="K669" s="191">
        <v>17289</v>
      </c>
      <c r="L669" s="191">
        <v>24879</v>
      </c>
      <c r="M669" s="189"/>
      <c r="N669" s="189"/>
      <c r="O669" s="191">
        <v>43011</v>
      </c>
    </row>
    <row r="670" spans="1:15" ht="11.25" customHeight="1" x14ac:dyDescent="0.25">
      <c r="A670" s="266"/>
      <c r="B670" s="187" t="s">
        <v>206</v>
      </c>
      <c r="C670" s="188" t="s">
        <v>204</v>
      </c>
      <c r="D670" s="190">
        <v>11</v>
      </c>
      <c r="E670" s="190">
        <v>711</v>
      </c>
      <c r="F670" s="190">
        <v>265</v>
      </c>
      <c r="G670" s="190">
        <v>6</v>
      </c>
      <c r="H670" s="189"/>
      <c r="I670" s="190">
        <v>993</v>
      </c>
      <c r="J670" s="191">
        <v>4757</v>
      </c>
      <c r="K670" s="191">
        <v>307475</v>
      </c>
      <c r="L670" s="191">
        <v>114600</v>
      </c>
      <c r="M670" s="191">
        <v>2595</v>
      </c>
      <c r="N670" s="189"/>
      <c r="O670" s="191">
        <v>429427</v>
      </c>
    </row>
    <row r="671" spans="1:15" ht="11.25" customHeight="1" x14ac:dyDescent="0.25">
      <c r="A671" s="266"/>
      <c r="B671" s="187" t="s">
        <v>206</v>
      </c>
      <c r="C671" s="188" t="s">
        <v>205</v>
      </c>
      <c r="D671" s="190">
        <v>18</v>
      </c>
      <c r="E671" s="190">
        <v>620</v>
      </c>
      <c r="F671" s="190">
        <v>259</v>
      </c>
      <c r="G671" s="190">
        <v>3</v>
      </c>
      <c r="H671" s="190">
        <v>3</v>
      </c>
      <c r="I671" s="190">
        <v>903</v>
      </c>
      <c r="J671" s="191">
        <v>7589</v>
      </c>
      <c r="K671" s="191">
        <v>261409</v>
      </c>
      <c r="L671" s="191">
        <v>109202</v>
      </c>
      <c r="M671" s="191">
        <v>1265</v>
      </c>
      <c r="N671" s="191">
        <v>1265</v>
      </c>
      <c r="O671" s="191">
        <v>380730</v>
      </c>
    </row>
    <row r="672" spans="1:15" ht="11.25" customHeight="1" x14ac:dyDescent="0.25">
      <c r="A672" s="266"/>
      <c r="B672" s="187" t="s">
        <v>207</v>
      </c>
      <c r="C672" s="188" t="s">
        <v>204</v>
      </c>
      <c r="D672" s="190">
        <v>19</v>
      </c>
      <c r="E672" s="191">
        <v>2215</v>
      </c>
      <c r="F672" s="190">
        <v>405</v>
      </c>
      <c r="G672" s="190">
        <v>7</v>
      </c>
      <c r="H672" s="190">
        <v>3</v>
      </c>
      <c r="I672" s="191">
        <v>2649</v>
      </c>
      <c r="J672" s="191">
        <v>5394</v>
      </c>
      <c r="K672" s="191">
        <v>628776</v>
      </c>
      <c r="L672" s="191">
        <v>114968</v>
      </c>
      <c r="M672" s="191">
        <v>1987</v>
      </c>
      <c r="N672" s="190">
        <v>852</v>
      </c>
      <c r="O672" s="191">
        <v>751977</v>
      </c>
    </row>
    <row r="673" spans="1:15" ht="11.25" customHeight="1" x14ac:dyDescent="0.25">
      <c r="A673" s="266"/>
      <c r="B673" s="187" t="s">
        <v>207</v>
      </c>
      <c r="C673" s="188" t="s">
        <v>205</v>
      </c>
      <c r="D673" s="190">
        <v>15</v>
      </c>
      <c r="E673" s="191">
        <v>2206</v>
      </c>
      <c r="F673" s="190">
        <v>416</v>
      </c>
      <c r="G673" s="190">
        <v>8</v>
      </c>
      <c r="H673" s="190">
        <v>2</v>
      </c>
      <c r="I673" s="191">
        <v>2647</v>
      </c>
      <c r="J673" s="191">
        <v>4487</v>
      </c>
      <c r="K673" s="191">
        <v>659903</v>
      </c>
      <c r="L673" s="191">
        <v>124442</v>
      </c>
      <c r="M673" s="191">
        <v>2393</v>
      </c>
      <c r="N673" s="190">
        <v>598</v>
      </c>
      <c r="O673" s="191">
        <v>791823</v>
      </c>
    </row>
    <row r="674" spans="1:15" ht="11.25" customHeight="1" x14ac:dyDescent="0.25">
      <c r="A674" s="266"/>
      <c r="B674" s="187" t="s">
        <v>208</v>
      </c>
      <c r="C674" s="188" t="s">
        <v>204</v>
      </c>
      <c r="D674" s="190">
        <v>3</v>
      </c>
      <c r="E674" s="190">
        <v>407</v>
      </c>
      <c r="F674" s="190">
        <v>59</v>
      </c>
      <c r="G674" s="190">
        <v>3</v>
      </c>
      <c r="H674" s="189"/>
      <c r="I674" s="190">
        <v>472</v>
      </c>
      <c r="J674" s="190">
        <v>293</v>
      </c>
      <c r="K674" s="191">
        <v>39700</v>
      </c>
      <c r="L674" s="191">
        <v>5755</v>
      </c>
      <c r="M674" s="190">
        <v>293</v>
      </c>
      <c r="N674" s="189"/>
      <c r="O674" s="191">
        <v>46041</v>
      </c>
    </row>
    <row r="675" spans="1:15" ht="11.25" customHeight="1" x14ac:dyDescent="0.25">
      <c r="A675" s="266"/>
      <c r="B675" s="187" t="s">
        <v>208</v>
      </c>
      <c r="C675" s="188" t="s">
        <v>205</v>
      </c>
      <c r="D675" s="190">
        <v>1</v>
      </c>
      <c r="E675" s="190">
        <v>302</v>
      </c>
      <c r="F675" s="190">
        <v>54</v>
      </c>
      <c r="G675" s="190">
        <v>3</v>
      </c>
      <c r="H675" s="190">
        <v>1</v>
      </c>
      <c r="I675" s="190">
        <v>361</v>
      </c>
      <c r="J675" s="190">
        <v>178</v>
      </c>
      <c r="K675" s="191">
        <v>53639</v>
      </c>
      <c r="L675" s="191">
        <v>9591</v>
      </c>
      <c r="M675" s="190">
        <v>533</v>
      </c>
      <c r="N675" s="190">
        <v>178</v>
      </c>
      <c r="O675" s="191">
        <v>64119</v>
      </c>
    </row>
    <row r="676" spans="1:15" ht="11.25" customHeight="1" x14ac:dyDescent="0.25">
      <c r="A676" s="266"/>
      <c r="B676" s="187" t="s">
        <v>209</v>
      </c>
      <c r="C676" s="188" t="s">
        <v>204</v>
      </c>
      <c r="D676" s="190">
        <v>81</v>
      </c>
      <c r="E676" s="191">
        <v>5842</v>
      </c>
      <c r="F676" s="191">
        <v>1149</v>
      </c>
      <c r="G676" s="190">
        <v>44</v>
      </c>
      <c r="H676" s="190">
        <v>26</v>
      </c>
      <c r="I676" s="191">
        <v>7142</v>
      </c>
      <c r="J676" s="191">
        <v>7236</v>
      </c>
      <c r="K676" s="191">
        <v>521888</v>
      </c>
      <c r="L676" s="191">
        <v>102644</v>
      </c>
      <c r="M676" s="191">
        <v>3931</v>
      </c>
      <c r="N676" s="191">
        <v>2323</v>
      </c>
      <c r="O676" s="191">
        <v>638022</v>
      </c>
    </row>
    <row r="677" spans="1:15" ht="11.25" customHeight="1" x14ac:dyDescent="0.25">
      <c r="A677" s="266"/>
      <c r="B677" s="187" t="s">
        <v>210</v>
      </c>
      <c r="C677" s="188" t="s">
        <v>205</v>
      </c>
      <c r="D677" s="190">
        <v>73</v>
      </c>
      <c r="E677" s="191">
        <v>5953</v>
      </c>
      <c r="F677" s="191">
        <v>1304</v>
      </c>
      <c r="G677" s="190">
        <v>36</v>
      </c>
      <c r="H677" s="190">
        <v>21</v>
      </c>
      <c r="I677" s="191">
        <v>7387</v>
      </c>
      <c r="J677" s="191">
        <v>13018</v>
      </c>
      <c r="K677" s="191">
        <v>1061587</v>
      </c>
      <c r="L677" s="191">
        <v>232540</v>
      </c>
      <c r="M677" s="191">
        <v>6420</v>
      </c>
      <c r="N677" s="191">
        <v>3745</v>
      </c>
      <c r="O677" s="191">
        <v>1317310</v>
      </c>
    </row>
    <row r="678" spans="1:15" ht="11.25" customHeight="1" x14ac:dyDescent="0.25">
      <c r="A678" s="266"/>
      <c r="B678" s="187" t="s">
        <v>211</v>
      </c>
      <c r="C678" s="188" t="s">
        <v>204</v>
      </c>
      <c r="D678" s="190">
        <v>3</v>
      </c>
      <c r="E678" s="191">
        <v>1367</v>
      </c>
      <c r="F678" s="190">
        <v>309</v>
      </c>
      <c r="G678" s="190">
        <v>1</v>
      </c>
      <c r="H678" s="190">
        <v>1</v>
      </c>
      <c r="I678" s="191">
        <v>1681</v>
      </c>
      <c r="J678" s="190">
        <v>479</v>
      </c>
      <c r="K678" s="191">
        <v>218347</v>
      </c>
      <c r="L678" s="191">
        <v>49356</v>
      </c>
      <c r="M678" s="190">
        <v>160</v>
      </c>
      <c r="N678" s="190">
        <v>160</v>
      </c>
      <c r="O678" s="191">
        <v>268502</v>
      </c>
    </row>
    <row r="679" spans="1:15" ht="11.25" customHeight="1" x14ac:dyDescent="0.25">
      <c r="A679" s="266"/>
      <c r="B679" s="187" t="s">
        <v>212</v>
      </c>
      <c r="C679" s="188" t="s">
        <v>205</v>
      </c>
      <c r="D679" s="190">
        <v>16</v>
      </c>
      <c r="E679" s="191">
        <v>3420</v>
      </c>
      <c r="F679" s="190">
        <v>727</v>
      </c>
      <c r="G679" s="190">
        <v>6</v>
      </c>
      <c r="H679" s="190">
        <v>4</v>
      </c>
      <c r="I679" s="191">
        <v>4173</v>
      </c>
      <c r="J679" s="191">
        <v>3165</v>
      </c>
      <c r="K679" s="191">
        <v>676459</v>
      </c>
      <c r="L679" s="191">
        <v>143797</v>
      </c>
      <c r="M679" s="191">
        <v>1187</v>
      </c>
      <c r="N679" s="190">
        <v>791</v>
      </c>
      <c r="O679" s="191">
        <v>825399</v>
      </c>
    </row>
    <row r="680" spans="1:15" ht="11.25" customHeight="1" x14ac:dyDescent="0.25">
      <c r="A680" s="267"/>
      <c r="B680" s="268" t="s">
        <v>13</v>
      </c>
      <c r="C680" s="268"/>
      <c r="D680" s="190">
        <v>243</v>
      </c>
      <c r="E680" s="191">
        <v>23128</v>
      </c>
      <c r="F680" s="191">
        <v>5057</v>
      </c>
      <c r="G680" s="190">
        <v>118</v>
      </c>
      <c r="H680" s="190">
        <v>61</v>
      </c>
      <c r="I680" s="195">
        <v>28607</v>
      </c>
      <c r="J680" s="191">
        <v>47874</v>
      </c>
      <c r="K680" s="191">
        <v>4465600</v>
      </c>
      <c r="L680" s="191">
        <v>1053945</v>
      </c>
      <c r="M680" s="191">
        <v>21199</v>
      </c>
      <c r="N680" s="191">
        <v>9912</v>
      </c>
      <c r="O680" s="197">
        <v>5598530</v>
      </c>
    </row>
    <row r="681" spans="1:15" ht="11.25" customHeight="1" x14ac:dyDescent="0.25">
      <c r="A681" s="265" t="s">
        <v>125</v>
      </c>
      <c r="B681" s="187" t="s">
        <v>203</v>
      </c>
      <c r="C681" s="188" t="s">
        <v>204</v>
      </c>
      <c r="D681" s="189"/>
      <c r="E681" s="189"/>
      <c r="F681" s="189"/>
      <c r="G681" s="189"/>
      <c r="H681" s="189"/>
      <c r="I681" s="189"/>
      <c r="J681" s="189"/>
      <c r="K681" s="189"/>
      <c r="L681" s="189"/>
      <c r="M681" s="189"/>
      <c r="N681" s="189"/>
      <c r="O681" s="189"/>
    </row>
    <row r="682" spans="1:15" ht="11.25" customHeight="1" x14ac:dyDescent="0.25">
      <c r="A682" s="266"/>
      <c r="B682" s="187" t="s">
        <v>203</v>
      </c>
      <c r="C682" s="188" t="s">
        <v>205</v>
      </c>
      <c r="D682" s="189"/>
      <c r="E682" s="189"/>
      <c r="F682" s="189"/>
      <c r="G682" s="189"/>
      <c r="H682" s="189"/>
      <c r="I682" s="189"/>
      <c r="J682" s="189"/>
      <c r="K682" s="189"/>
      <c r="L682" s="189"/>
      <c r="M682" s="189"/>
      <c r="N682" s="189"/>
      <c r="O682" s="189"/>
    </row>
    <row r="683" spans="1:15" ht="11.25" customHeight="1" x14ac:dyDescent="0.25">
      <c r="A683" s="266"/>
      <c r="B683" s="187" t="s">
        <v>206</v>
      </c>
      <c r="C683" s="188" t="s">
        <v>204</v>
      </c>
      <c r="D683" s="189"/>
      <c r="E683" s="189"/>
      <c r="F683" s="189"/>
      <c r="G683" s="189"/>
      <c r="H683" s="189"/>
      <c r="I683" s="189"/>
      <c r="J683" s="189"/>
      <c r="K683" s="189"/>
      <c r="L683" s="189"/>
      <c r="M683" s="189"/>
      <c r="N683" s="189"/>
      <c r="O683" s="189"/>
    </row>
    <row r="684" spans="1:15" ht="11.25" customHeight="1" x14ac:dyDescent="0.25">
      <c r="A684" s="266"/>
      <c r="B684" s="187" t="s">
        <v>206</v>
      </c>
      <c r="C684" s="188" t="s">
        <v>205</v>
      </c>
      <c r="D684" s="189"/>
      <c r="E684" s="189"/>
      <c r="F684" s="189"/>
      <c r="G684" s="189"/>
      <c r="H684" s="189"/>
      <c r="I684" s="189"/>
      <c r="J684" s="189"/>
      <c r="K684" s="189"/>
      <c r="L684" s="189"/>
      <c r="M684" s="189"/>
      <c r="N684" s="189"/>
      <c r="O684" s="189"/>
    </row>
    <row r="685" spans="1:15" ht="11.25" customHeight="1" x14ac:dyDescent="0.25">
      <c r="A685" s="266"/>
      <c r="B685" s="187" t="s">
        <v>207</v>
      </c>
      <c r="C685" s="188" t="s">
        <v>204</v>
      </c>
      <c r="D685" s="190">
        <v>138</v>
      </c>
      <c r="E685" s="190">
        <v>41</v>
      </c>
      <c r="F685" s="190">
        <v>63</v>
      </c>
      <c r="G685" s="190">
        <v>36</v>
      </c>
      <c r="H685" s="190">
        <v>31</v>
      </c>
      <c r="I685" s="190">
        <v>309</v>
      </c>
      <c r="J685" s="191">
        <v>39174</v>
      </c>
      <c r="K685" s="191">
        <v>11639</v>
      </c>
      <c r="L685" s="191">
        <v>17884</v>
      </c>
      <c r="M685" s="191">
        <v>10219</v>
      </c>
      <c r="N685" s="191">
        <v>8800</v>
      </c>
      <c r="O685" s="191">
        <v>87716</v>
      </c>
    </row>
    <row r="686" spans="1:15" ht="11.25" customHeight="1" x14ac:dyDescent="0.25">
      <c r="A686" s="266"/>
      <c r="B686" s="187" t="s">
        <v>207</v>
      </c>
      <c r="C686" s="188" t="s">
        <v>205</v>
      </c>
      <c r="D686" s="190">
        <v>64</v>
      </c>
      <c r="E686" s="190">
        <v>29</v>
      </c>
      <c r="F686" s="190">
        <v>38</v>
      </c>
      <c r="G686" s="190">
        <v>24</v>
      </c>
      <c r="H686" s="190">
        <v>16</v>
      </c>
      <c r="I686" s="190">
        <v>171</v>
      </c>
      <c r="J686" s="191">
        <v>19145</v>
      </c>
      <c r="K686" s="191">
        <v>8675</v>
      </c>
      <c r="L686" s="191">
        <v>11367</v>
      </c>
      <c r="M686" s="191">
        <v>7179</v>
      </c>
      <c r="N686" s="191">
        <v>4786</v>
      </c>
      <c r="O686" s="191">
        <v>51152</v>
      </c>
    </row>
    <row r="687" spans="1:15" ht="11.25" customHeight="1" x14ac:dyDescent="0.25">
      <c r="A687" s="266"/>
      <c r="B687" s="187" t="s">
        <v>208</v>
      </c>
      <c r="C687" s="188" t="s">
        <v>204</v>
      </c>
      <c r="D687" s="190">
        <v>799</v>
      </c>
      <c r="E687" s="190">
        <v>327</v>
      </c>
      <c r="F687" s="190">
        <v>523</v>
      </c>
      <c r="G687" s="190">
        <v>332</v>
      </c>
      <c r="H687" s="190">
        <v>169</v>
      </c>
      <c r="I687" s="191">
        <v>2150</v>
      </c>
      <c r="J687" s="191">
        <v>77936</v>
      </c>
      <c r="K687" s="191">
        <v>31896</v>
      </c>
      <c r="L687" s="191">
        <v>51015</v>
      </c>
      <c r="M687" s="191">
        <v>32384</v>
      </c>
      <c r="N687" s="191">
        <v>16485</v>
      </c>
      <c r="O687" s="191">
        <v>209716</v>
      </c>
    </row>
    <row r="688" spans="1:15" ht="11.25" customHeight="1" x14ac:dyDescent="0.25">
      <c r="A688" s="266"/>
      <c r="B688" s="187" t="s">
        <v>208</v>
      </c>
      <c r="C688" s="188" t="s">
        <v>205</v>
      </c>
      <c r="D688" s="190">
        <v>840</v>
      </c>
      <c r="E688" s="190">
        <v>411</v>
      </c>
      <c r="F688" s="190">
        <v>573</v>
      </c>
      <c r="G688" s="190">
        <v>337</v>
      </c>
      <c r="H688" s="190">
        <v>216</v>
      </c>
      <c r="I688" s="191">
        <v>2377</v>
      </c>
      <c r="J688" s="191">
        <v>149195</v>
      </c>
      <c r="K688" s="191">
        <v>72999</v>
      </c>
      <c r="L688" s="191">
        <v>101772</v>
      </c>
      <c r="M688" s="191">
        <v>59855</v>
      </c>
      <c r="N688" s="191">
        <v>38364</v>
      </c>
      <c r="O688" s="191">
        <v>422185</v>
      </c>
    </row>
    <row r="689" spans="1:15" ht="11.25" customHeight="1" x14ac:dyDescent="0.25">
      <c r="A689" s="266"/>
      <c r="B689" s="187" t="s">
        <v>209</v>
      </c>
      <c r="C689" s="188" t="s">
        <v>204</v>
      </c>
      <c r="D689" s="190">
        <v>896</v>
      </c>
      <c r="E689" s="190">
        <v>313</v>
      </c>
      <c r="F689" s="190">
        <v>516</v>
      </c>
      <c r="G689" s="190">
        <v>607</v>
      </c>
      <c r="H689" s="190">
        <v>181</v>
      </c>
      <c r="I689" s="191">
        <v>2513</v>
      </c>
      <c r="J689" s="191">
        <v>80043</v>
      </c>
      <c r="K689" s="191">
        <v>27961</v>
      </c>
      <c r="L689" s="191">
        <v>46096</v>
      </c>
      <c r="M689" s="191">
        <v>54226</v>
      </c>
      <c r="N689" s="191">
        <v>16169</v>
      </c>
      <c r="O689" s="191">
        <v>224495</v>
      </c>
    </row>
    <row r="690" spans="1:15" ht="11.25" customHeight="1" x14ac:dyDescent="0.25">
      <c r="A690" s="266"/>
      <c r="B690" s="187" t="s">
        <v>210</v>
      </c>
      <c r="C690" s="188" t="s">
        <v>205</v>
      </c>
      <c r="D690" s="190">
        <v>984</v>
      </c>
      <c r="E690" s="190">
        <v>325</v>
      </c>
      <c r="F690" s="190">
        <v>495</v>
      </c>
      <c r="G690" s="190">
        <v>668</v>
      </c>
      <c r="H690" s="190">
        <v>180</v>
      </c>
      <c r="I690" s="191">
        <v>2652</v>
      </c>
      <c r="J690" s="191">
        <v>175475</v>
      </c>
      <c r="K690" s="191">
        <v>57957</v>
      </c>
      <c r="L690" s="191">
        <v>88272</v>
      </c>
      <c r="M690" s="191">
        <v>119123</v>
      </c>
      <c r="N690" s="191">
        <v>32099</v>
      </c>
      <c r="O690" s="191">
        <v>472926</v>
      </c>
    </row>
    <row r="691" spans="1:15" ht="11.25" customHeight="1" x14ac:dyDescent="0.25">
      <c r="A691" s="266"/>
      <c r="B691" s="187" t="s">
        <v>211</v>
      </c>
      <c r="C691" s="188" t="s">
        <v>204</v>
      </c>
      <c r="D691" s="189"/>
      <c r="E691" s="189"/>
      <c r="F691" s="189"/>
      <c r="G691" s="189"/>
      <c r="H691" s="189"/>
      <c r="I691" s="189"/>
      <c r="J691" s="189"/>
      <c r="K691" s="189"/>
      <c r="L691" s="189"/>
      <c r="M691" s="189"/>
      <c r="N691" s="189"/>
      <c r="O691" s="189"/>
    </row>
    <row r="692" spans="1:15" ht="11.25" customHeight="1" x14ac:dyDescent="0.25">
      <c r="A692" s="266"/>
      <c r="B692" s="187" t="s">
        <v>212</v>
      </c>
      <c r="C692" s="188" t="s">
        <v>205</v>
      </c>
      <c r="D692" s="190">
        <v>1</v>
      </c>
      <c r="E692" s="189"/>
      <c r="F692" s="189"/>
      <c r="G692" s="189"/>
      <c r="H692" s="189"/>
      <c r="I692" s="190">
        <v>1</v>
      </c>
      <c r="J692" s="190">
        <v>198</v>
      </c>
      <c r="K692" s="189"/>
      <c r="L692" s="189"/>
      <c r="M692" s="189"/>
      <c r="N692" s="189"/>
      <c r="O692" s="190">
        <v>198</v>
      </c>
    </row>
    <row r="693" spans="1:15" ht="11.25" customHeight="1" x14ac:dyDescent="0.25">
      <c r="A693" s="267"/>
      <c r="B693" s="268" t="s">
        <v>13</v>
      </c>
      <c r="C693" s="268"/>
      <c r="D693" s="191">
        <v>3722</v>
      </c>
      <c r="E693" s="191">
        <v>1446</v>
      </c>
      <c r="F693" s="191">
        <v>2208</v>
      </c>
      <c r="G693" s="191">
        <v>2004</v>
      </c>
      <c r="H693" s="190">
        <v>793</v>
      </c>
      <c r="I693" s="195">
        <v>10173</v>
      </c>
      <c r="J693" s="191">
        <v>541166</v>
      </c>
      <c r="K693" s="191">
        <v>211127</v>
      </c>
      <c r="L693" s="191">
        <v>316406</v>
      </c>
      <c r="M693" s="191">
        <v>282986</v>
      </c>
      <c r="N693" s="191">
        <v>116703</v>
      </c>
      <c r="O693" s="197">
        <v>1468388</v>
      </c>
    </row>
    <row r="694" spans="1:15" ht="11.25" customHeight="1" x14ac:dyDescent="0.25">
      <c r="A694" s="265" t="s">
        <v>126</v>
      </c>
      <c r="B694" s="187" t="s">
        <v>203</v>
      </c>
      <c r="C694" s="188" t="s">
        <v>204</v>
      </c>
      <c r="D694" s="189"/>
      <c r="E694" s="189"/>
      <c r="F694" s="189"/>
      <c r="G694" s="189"/>
      <c r="H694" s="189"/>
      <c r="I694" s="189"/>
      <c r="J694" s="189"/>
      <c r="K694" s="189"/>
      <c r="L694" s="189"/>
      <c r="M694" s="189"/>
      <c r="N694" s="189"/>
      <c r="O694" s="189"/>
    </row>
    <row r="695" spans="1:15" ht="11.25" customHeight="1" x14ac:dyDescent="0.25">
      <c r="A695" s="266"/>
      <c r="B695" s="187" t="s">
        <v>203</v>
      </c>
      <c r="C695" s="188" t="s">
        <v>205</v>
      </c>
      <c r="D695" s="189"/>
      <c r="E695" s="189"/>
      <c r="F695" s="189"/>
      <c r="G695" s="189"/>
      <c r="H695" s="189"/>
      <c r="I695" s="189"/>
      <c r="J695" s="189"/>
      <c r="K695" s="189"/>
      <c r="L695" s="189"/>
      <c r="M695" s="189"/>
      <c r="N695" s="189"/>
      <c r="O695" s="189"/>
    </row>
    <row r="696" spans="1:15" ht="11.25" customHeight="1" x14ac:dyDescent="0.25">
      <c r="A696" s="266"/>
      <c r="B696" s="187" t="s">
        <v>206</v>
      </c>
      <c r="C696" s="188" t="s">
        <v>204</v>
      </c>
      <c r="D696" s="189"/>
      <c r="E696" s="189"/>
      <c r="F696" s="189"/>
      <c r="G696" s="189"/>
      <c r="H696" s="189"/>
      <c r="I696" s="189"/>
      <c r="J696" s="189"/>
      <c r="K696" s="189"/>
      <c r="L696" s="189"/>
      <c r="M696" s="189"/>
      <c r="N696" s="189"/>
      <c r="O696" s="189"/>
    </row>
    <row r="697" spans="1:15" ht="11.25" customHeight="1" x14ac:dyDescent="0.25">
      <c r="A697" s="266"/>
      <c r="B697" s="187" t="s">
        <v>206</v>
      </c>
      <c r="C697" s="188" t="s">
        <v>205</v>
      </c>
      <c r="D697" s="189"/>
      <c r="E697" s="189"/>
      <c r="F697" s="189"/>
      <c r="G697" s="189"/>
      <c r="H697" s="189"/>
      <c r="I697" s="189"/>
      <c r="J697" s="189"/>
      <c r="K697" s="189"/>
      <c r="L697" s="189"/>
      <c r="M697" s="189"/>
      <c r="N697" s="189"/>
      <c r="O697" s="189"/>
    </row>
    <row r="698" spans="1:15" ht="11.25" customHeight="1" x14ac:dyDescent="0.25">
      <c r="A698" s="266"/>
      <c r="B698" s="187" t="s">
        <v>207</v>
      </c>
      <c r="C698" s="188" t="s">
        <v>204</v>
      </c>
      <c r="D698" s="190">
        <v>146</v>
      </c>
      <c r="E698" s="190">
        <v>49</v>
      </c>
      <c r="F698" s="190">
        <v>101</v>
      </c>
      <c r="G698" s="190">
        <v>45</v>
      </c>
      <c r="H698" s="190">
        <v>27</v>
      </c>
      <c r="I698" s="190">
        <v>368</v>
      </c>
      <c r="J698" s="191">
        <v>41445</v>
      </c>
      <c r="K698" s="191">
        <v>13910</v>
      </c>
      <c r="L698" s="191">
        <v>28671</v>
      </c>
      <c r="M698" s="191">
        <v>12774</v>
      </c>
      <c r="N698" s="191">
        <v>7665</v>
      </c>
      <c r="O698" s="191">
        <v>104465</v>
      </c>
    </row>
    <row r="699" spans="1:15" ht="11.25" customHeight="1" x14ac:dyDescent="0.25">
      <c r="A699" s="266"/>
      <c r="B699" s="187" t="s">
        <v>207</v>
      </c>
      <c r="C699" s="188" t="s">
        <v>205</v>
      </c>
      <c r="D699" s="190">
        <v>123</v>
      </c>
      <c r="E699" s="190">
        <v>31</v>
      </c>
      <c r="F699" s="190">
        <v>91</v>
      </c>
      <c r="G699" s="190">
        <v>49</v>
      </c>
      <c r="H699" s="190">
        <v>27</v>
      </c>
      <c r="I699" s="190">
        <v>321</v>
      </c>
      <c r="J699" s="191">
        <v>36794</v>
      </c>
      <c r="K699" s="191">
        <v>9273</v>
      </c>
      <c r="L699" s="191">
        <v>27222</v>
      </c>
      <c r="M699" s="191">
        <v>14658</v>
      </c>
      <c r="N699" s="191">
        <v>8077</v>
      </c>
      <c r="O699" s="191">
        <v>96024</v>
      </c>
    </row>
    <row r="700" spans="1:15" ht="11.25" customHeight="1" x14ac:dyDescent="0.25">
      <c r="A700" s="266"/>
      <c r="B700" s="187" t="s">
        <v>208</v>
      </c>
      <c r="C700" s="188" t="s">
        <v>204</v>
      </c>
      <c r="D700" s="190">
        <v>260</v>
      </c>
      <c r="E700" s="190">
        <v>64</v>
      </c>
      <c r="F700" s="190">
        <v>208</v>
      </c>
      <c r="G700" s="190">
        <v>87</v>
      </c>
      <c r="H700" s="190">
        <v>50</v>
      </c>
      <c r="I700" s="190">
        <v>669</v>
      </c>
      <c r="J700" s="191">
        <v>25361</v>
      </c>
      <c r="K700" s="191">
        <v>6243</v>
      </c>
      <c r="L700" s="191">
        <v>20289</v>
      </c>
      <c r="M700" s="191">
        <v>8486</v>
      </c>
      <c r="N700" s="191">
        <v>4877</v>
      </c>
      <c r="O700" s="191">
        <v>65256</v>
      </c>
    </row>
    <row r="701" spans="1:15" ht="11.25" customHeight="1" x14ac:dyDescent="0.25">
      <c r="A701" s="266"/>
      <c r="B701" s="187" t="s">
        <v>208</v>
      </c>
      <c r="C701" s="188" t="s">
        <v>205</v>
      </c>
      <c r="D701" s="190">
        <v>254</v>
      </c>
      <c r="E701" s="190">
        <v>48</v>
      </c>
      <c r="F701" s="190">
        <v>217</v>
      </c>
      <c r="G701" s="190">
        <v>105</v>
      </c>
      <c r="H701" s="190">
        <v>54</v>
      </c>
      <c r="I701" s="190">
        <v>678</v>
      </c>
      <c r="J701" s="191">
        <v>45114</v>
      </c>
      <c r="K701" s="191">
        <v>8525</v>
      </c>
      <c r="L701" s="191">
        <v>38542</v>
      </c>
      <c r="M701" s="191">
        <v>18649</v>
      </c>
      <c r="N701" s="191">
        <v>9591</v>
      </c>
      <c r="O701" s="191">
        <v>120421</v>
      </c>
    </row>
    <row r="702" spans="1:15" ht="11.25" customHeight="1" x14ac:dyDescent="0.25">
      <c r="A702" s="266"/>
      <c r="B702" s="187" t="s">
        <v>209</v>
      </c>
      <c r="C702" s="188" t="s">
        <v>204</v>
      </c>
      <c r="D702" s="191">
        <v>3129</v>
      </c>
      <c r="E702" s="190">
        <v>758</v>
      </c>
      <c r="F702" s="191">
        <v>2045</v>
      </c>
      <c r="G702" s="190">
        <v>612</v>
      </c>
      <c r="H702" s="190">
        <v>373</v>
      </c>
      <c r="I702" s="191">
        <v>6917</v>
      </c>
      <c r="J702" s="191">
        <v>279525</v>
      </c>
      <c r="K702" s="191">
        <v>67715</v>
      </c>
      <c r="L702" s="191">
        <v>182688</v>
      </c>
      <c r="M702" s="191">
        <v>54672</v>
      </c>
      <c r="N702" s="191">
        <v>33321</v>
      </c>
      <c r="O702" s="191">
        <v>617921</v>
      </c>
    </row>
    <row r="703" spans="1:15" ht="11.25" customHeight="1" x14ac:dyDescent="0.25">
      <c r="A703" s="266"/>
      <c r="B703" s="187" t="s">
        <v>210</v>
      </c>
      <c r="C703" s="188" t="s">
        <v>205</v>
      </c>
      <c r="D703" s="191">
        <v>2147</v>
      </c>
      <c r="E703" s="190">
        <v>425</v>
      </c>
      <c r="F703" s="191">
        <v>1129</v>
      </c>
      <c r="G703" s="190">
        <v>290</v>
      </c>
      <c r="H703" s="190">
        <v>237</v>
      </c>
      <c r="I703" s="191">
        <v>4228</v>
      </c>
      <c r="J703" s="191">
        <v>382870</v>
      </c>
      <c r="K703" s="191">
        <v>75789</v>
      </c>
      <c r="L703" s="191">
        <v>201332</v>
      </c>
      <c r="M703" s="191">
        <v>51715</v>
      </c>
      <c r="N703" s="191">
        <v>42264</v>
      </c>
      <c r="O703" s="191">
        <v>753970</v>
      </c>
    </row>
    <row r="704" spans="1:15" ht="11.25" customHeight="1" x14ac:dyDescent="0.25">
      <c r="A704" s="266"/>
      <c r="B704" s="187" t="s">
        <v>211</v>
      </c>
      <c r="C704" s="188" t="s">
        <v>204</v>
      </c>
      <c r="D704" s="190">
        <v>941</v>
      </c>
      <c r="E704" s="190">
        <v>130</v>
      </c>
      <c r="F704" s="190">
        <v>534</v>
      </c>
      <c r="G704" s="190">
        <v>87</v>
      </c>
      <c r="H704" s="190">
        <v>52</v>
      </c>
      <c r="I704" s="191">
        <v>1744</v>
      </c>
      <c r="J704" s="191">
        <v>150303</v>
      </c>
      <c r="K704" s="191">
        <v>20764</v>
      </c>
      <c r="L704" s="191">
        <v>85294</v>
      </c>
      <c r="M704" s="191">
        <v>13896</v>
      </c>
      <c r="N704" s="191">
        <v>8306</v>
      </c>
      <c r="O704" s="191">
        <v>278563</v>
      </c>
    </row>
    <row r="705" spans="1:15" ht="11.25" customHeight="1" x14ac:dyDescent="0.25">
      <c r="A705" s="266"/>
      <c r="B705" s="187" t="s">
        <v>212</v>
      </c>
      <c r="C705" s="188" t="s">
        <v>205</v>
      </c>
      <c r="D705" s="191">
        <v>2277</v>
      </c>
      <c r="E705" s="190">
        <v>218</v>
      </c>
      <c r="F705" s="191">
        <v>1238</v>
      </c>
      <c r="G705" s="190">
        <v>192</v>
      </c>
      <c r="H705" s="190">
        <v>87</v>
      </c>
      <c r="I705" s="191">
        <v>4012</v>
      </c>
      <c r="J705" s="191">
        <v>450379</v>
      </c>
      <c r="K705" s="191">
        <v>43119</v>
      </c>
      <c r="L705" s="191">
        <v>244870</v>
      </c>
      <c r="M705" s="191">
        <v>37977</v>
      </c>
      <c r="N705" s="191">
        <v>17208</v>
      </c>
      <c r="O705" s="191">
        <v>793553</v>
      </c>
    </row>
    <row r="706" spans="1:15" ht="11.25" customHeight="1" x14ac:dyDescent="0.25">
      <c r="A706" s="267"/>
      <c r="B706" s="268" t="s">
        <v>13</v>
      </c>
      <c r="C706" s="268"/>
      <c r="D706" s="191">
        <v>9277</v>
      </c>
      <c r="E706" s="191">
        <v>1723</v>
      </c>
      <c r="F706" s="191">
        <v>5563</v>
      </c>
      <c r="G706" s="191">
        <v>1467</v>
      </c>
      <c r="H706" s="190">
        <v>907</v>
      </c>
      <c r="I706" s="195">
        <v>18937</v>
      </c>
      <c r="J706" s="191">
        <v>1411791</v>
      </c>
      <c r="K706" s="191">
        <v>245338</v>
      </c>
      <c r="L706" s="191">
        <v>828908</v>
      </c>
      <c r="M706" s="191">
        <v>212827</v>
      </c>
      <c r="N706" s="191">
        <v>131309</v>
      </c>
      <c r="O706" s="197">
        <v>2830173</v>
      </c>
    </row>
    <row r="707" spans="1:15" ht="11.25" customHeight="1" x14ac:dyDescent="0.25">
      <c r="A707" s="265" t="s">
        <v>127</v>
      </c>
      <c r="B707" s="187" t="s">
        <v>203</v>
      </c>
      <c r="C707" s="188" t="s">
        <v>204</v>
      </c>
      <c r="D707" s="189"/>
      <c r="E707" s="189"/>
      <c r="F707" s="189"/>
      <c r="G707" s="189"/>
      <c r="H707" s="189"/>
      <c r="I707" s="189"/>
      <c r="J707" s="189"/>
      <c r="K707" s="189"/>
      <c r="L707" s="189"/>
      <c r="M707" s="189"/>
      <c r="N707" s="189"/>
      <c r="O707" s="189"/>
    </row>
    <row r="708" spans="1:15" ht="11.25" customHeight="1" x14ac:dyDescent="0.25">
      <c r="A708" s="266"/>
      <c r="B708" s="187" t="s">
        <v>203</v>
      </c>
      <c r="C708" s="188" t="s">
        <v>205</v>
      </c>
      <c r="D708" s="189"/>
      <c r="E708" s="189"/>
      <c r="F708" s="189"/>
      <c r="G708" s="189"/>
      <c r="H708" s="189"/>
      <c r="I708" s="189"/>
      <c r="J708" s="189"/>
      <c r="K708" s="189"/>
      <c r="L708" s="189"/>
      <c r="M708" s="189"/>
      <c r="N708" s="189"/>
      <c r="O708" s="189"/>
    </row>
    <row r="709" spans="1:15" ht="11.25" customHeight="1" x14ac:dyDescent="0.25">
      <c r="A709" s="266"/>
      <c r="B709" s="187" t="s">
        <v>206</v>
      </c>
      <c r="C709" s="188" t="s">
        <v>204</v>
      </c>
      <c r="D709" s="189"/>
      <c r="E709" s="189"/>
      <c r="F709" s="189"/>
      <c r="G709" s="189"/>
      <c r="H709" s="189"/>
      <c r="I709" s="189"/>
      <c r="J709" s="189"/>
      <c r="K709" s="189"/>
      <c r="L709" s="189"/>
      <c r="M709" s="189"/>
      <c r="N709" s="189"/>
      <c r="O709" s="189"/>
    </row>
    <row r="710" spans="1:15" ht="11.25" customHeight="1" x14ac:dyDescent="0.25">
      <c r="A710" s="266"/>
      <c r="B710" s="187" t="s">
        <v>206</v>
      </c>
      <c r="C710" s="188" t="s">
        <v>205</v>
      </c>
      <c r="D710" s="189"/>
      <c r="E710" s="189"/>
      <c r="F710" s="189"/>
      <c r="G710" s="189"/>
      <c r="H710" s="189"/>
      <c r="I710" s="189"/>
      <c r="J710" s="189"/>
      <c r="K710" s="189"/>
      <c r="L710" s="189"/>
      <c r="M710" s="189"/>
      <c r="N710" s="189"/>
      <c r="O710" s="189"/>
    </row>
    <row r="711" spans="1:15" ht="11.25" customHeight="1" x14ac:dyDescent="0.25">
      <c r="A711" s="266"/>
      <c r="B711" s="187" t="s">
        <v>207</v>
      </c>
      <c r="C711" s="188" t="s">
        <v>204</v>
      </c>
      <c r="D711" s="189"/>
      <c r="E711" s="189"/>
      <c r="F711" s="189"/>
      <c r="G711" s="189"/>
      <c r="H711" s="189"/>
      <c r="I711" s="189"/>
      <c r="J711" s="189"/>
      <c r="K711" s="189"/>
      <c r="L711" s="189"/>
      <c r="M711" s="189"/>
      <c r="N711" s="189"/>
      <c r="O711" s="189"/>
    </row>
    <row r="712" spans="1:15" ht="11.25" customHeight="1" x14ac:dyDescent="0.25">
      <c r="A712" s="266"/>
      <c r="B712" s="187" t="s">
        <v>207</v>
      </c>
      <c r="C712" s="188" t="s">
        <v>205</v>
      </c>
      <c r="D712" s="190">
        <v>1</v>
      </c>
      <c r="E712" s="189"/>
      <c r="F712" s="189"/>
      <c r="G712" s="189"/>
      <c r="H712" s="189"/>
      <c r="I712" s="190">
        <v>1</v>
      </c>
      <c r="J712" s="190">
        <v>299</v>
      </c>
      <c r="K712" s="189"/>
      <c r="L712" s="189"/>
      <c r="M712" s="189"/>
      <c r="N712" s="189"/>
      <c r="O712" s="190">
        <v>299</v>
      </c>
    </row>
    <row r="713" spans="1:15" ht="11.25" customHeight="1" x14ac:dyDescent="0.25">
      <c r="A713" s="266"/>
      <c r="B713" s="187" t="s">
        <v>208</v>
      </c>
      <c r="C713" s="188" t="s">
        <v>204</v>
      </c>
      <c r="D713" s="190">
        <v>30</v>
      </c>
      <c r="E713" s="190">
        <v>128</v>
      </c>
      <c r="F713" s="190">
        <v>42</v>
      </c>
      <c r="G713" s="190">
        <v>6</v>
      </c>
      <c r="H713" s="190">
        <v>9</v>
      </c>
      <c r="I713" s="190">
        <v>215</v>
      </c>
      <c r="J713" s="191">
        <v>2926</v>
      </c>
      <c r="K713" s="191">
        <v>12485</v>
      </c>
      <c r="L713" s="191">
        <v>4097</v>
      </c>
      <c r="M713" s="190">
        <v>585</v>
      </c>
      <c r="N713" s="190">
        <v>878</v>
      </c>
      <c r="O713" s="191">
        <v>20971</v>
      </c>
    </row>
    <row r="714" spans="1:15" ht="11.25" customHeight="1" x14ac:dyDescent="0.25">
      <c r="A714" s="266"/>
      <c r="B714" s="187" t="s">
        <v>208</v>
      </c>
      <c r="C714" s="188" t="s">
        <v>205</v>
      </c>
      <c r="D714" s="190">
        <v>24</v>
      </c>
      <c r="E714" s="190">
        <v>114</v>
      </c>
      <c r="F714" s="190">
        <v>37</v>
      </c>
      <c r="G714" s="190">
        <v>5</v>
      </c>
      <c r="H714" s="190">
        <v>2</v>
      </c>
      <c r="I714" s="190">
        <v>182</v>
      </c>
      <c r="J714" s="191">
        <v>4263</v>
      </c>
      <c r="K714" s="191">
        <v>20248</v>
      </c>
      <c r="L714" s="191">
        <v>6572</v>
      </c>
      <c r="M714" s="190">
        <v>888</v>
      </c>
      <c r="N714" s="190">
        <v>355</v>
      </c>
      <c r="O714" s="191">
        <v>32326</v>
      </c>
    </row>
    <row r="715" spans="1:15" ht="11.25" customHeight="1" x14ac:dyDescent="0.25">
      <c r="A715" s="266"/>
      <c r="B715" s="187" t="s">
        <v>209</v>
      </c>
      <c r="C715" s="188" t="s">
        <v>204</v>
      </c>
      <c r="D715" s="191">
        <v>1539</v>
      </c>
      <c r="E715" s="191">
        <v>4213</v>
      </c>
      <c r="F715" s="191">
        <v>2079</v>
      </c>
      <c r="G715" s="190">
        <v>420</v>
      </c>
      <c r="H715" s="190">
        <v>294</v>
      </c>
      <c r="I715" s="191">
        <v>8545</v>
      </c>
      <c r="J715" s="191">
        <v>137485</v>
      </c>
      <c r="K715" s="191">
        <v>376363</v>
      </c>
      <c r="L715" s="191">
        <v>185725</v>
      </c>
      <c r="M715" s="191">
        <v>37520</v>
      </c>
      <c r="N715" s="191">
        <v>26264</v>
      </c>
      <c r="O715" s="191">
        <v>763357</v>
      </c>
    </row>
    <row r="716" spans="1:15" ht="11.25" customHeight="1" x14ac:dyDescent="0.25">
      <c r="A716" s="266"/>
      <c r="B716" s="187" t="s">
        <v>210</v>
      </c>
      <c r="C716" s="188" t="s">
        <v>205</v>
      </c>
      <c r="D716" s="191">
        <v>1091</v>
      </c>
      <c r="E716" s="191">
        <v>3588</v>
      </c>
      <c r="F716" s="191">
        <v>1900</v>
      </c>
      <c r="G716" s="190">
        <v>311</v>
      </c>
      <c r="H716" s="190">
        <v>151</v>
      </c>
      <c r="I716" s="191">
        <v>7041</v>
      </c>
      <c r="J716" s="191">
        <v>194556</v>
      </c>
      <c r="K716" s="191">
        <v>639841</v>
      </c>
      <c r="L716" s="191">
        <v>338823</v>
      </c>
      <c r="M716" s="191">
        <v>55460</v>
      </c>
      <c r="N716" s="191">
        <v>26928</v>
      </c>
      <c r="O716" s="191">
        <v>1255608</v>
      </c>
    </row>
    <row r="717" spans="1:15" ht="11.25" customHeight="1" x14ac:dyDescent="0.25">
      <c r="A717" s="266"/>
      <c r="B717" s="187" t="s">
        <v>211</v>
      </c>
      <c r="C717" s="188" t="s">
        <v>204</v>
      </c>
      <c r="D717" s="190">
        <v>335</v>
      </c>
      <c r="E717" s="191">
        <v>1108</v>
      </c>
      <c r="F717" s="190">
        <v>552</v>
      </c>
      <c r="G717" s="190">
        <v>71</v>
      </c>
      <c r="H717" s="190">
        <v>81</v>
      </c>
      <c r="I717" s="191">
        <v>2147</v>
      </c>
      <c r="J717" s="191">
        <v>53509</v>
      </c>
      <c r="K717" s="191">
        <v>176977</v>
      </c>
      <c r="L717" s="191">
        <v>88169</v>
      </c>
      <c r="M717" s="191">
        <v>11341</v>
      </c>
      <c r="N717" s="191">
        <v>12938</v>
      </c>
      <c r="O717" s="191">
        <v>342934</v>
      </c>
    </row>
    <row r="718" spans="1:15" ht="11.25" customHeight="1" x14ac:dyDescent="0.25">
      <c r="A718" s="266"/>
      <c r="B718" s="187" t="s">
        <v>212</v>
      </c>
      <c r="C718" s="188" t="s">
        <v>205</v>
      </c>
      <c r="D718" s="190">
        <v>858</v>
      </c>
      <c r="E718" s="191">
        <v>2917</v>
      </c>
      <c r="F718" s="191">
        <v>1451</v>
      </c>
      <c r="G718" s="190">
        <v>151</v>
      </c>
      <c r="H718" s="190">
        <v>207</v>
      </c>
      <c r="I718" s="191">
        <v>5584</v>
      </c>
      <c r="J718" s="191">
        <v>169708</v>
      </c>
      <c r="K718" s="191">
        <v>576968</v>
      </c>
      <c r="L718" s="191">
        <v>287001</v>
      </c>
      <c r="M718" s="191">
        <v>29867</v>
      </c>
      <c r="N718" s="191">
        <v>40944</v>
      </c>
      <c r="O718" s="191">
        <v>1104488</v>
      </c>
    </row>
    <row r="719" spans="1:15" ht="11.25" customHeight="1" x14ac:dyDescent="0.25">
      <c r="A719" s="267"/>
      <c r="B719" s="268" t="s">
        <v>13</v>
      </c>
      <c r="C719" s="268"/>
      <c r="D719" s="191">
        <v>3878</v>
      </c>
      <c r="E719" s="191">
        <v>12068</v>
      </c>
      <c r="F719" s="191">
        <v>6061</v>
      </c>
      <c r="G719" s="190">
        <v>964</v>
      </c>
      <c r="H719" s="190">
        <v>744</v>
      </c>
      <c r="I719" s="195">
        <v>23715</v>
      </c>
      <c r="J719" s="191">
        <v>562746</v>
      </c>
      <c r="K719" s="191">
        <v>1802882</v>
      </c>
      <c r="L719" s="191">
        <v>910387</v>
      </c>
      <c r="M719" s="191">
        <v>135661</v>
      </c>
      <c r="N719" s="191">
        <v>108307</v>
      </c>
      <c r="O719" s="197">
        <v>3519983</v>
      </c>
    </row>
    <row r="720" spans="1:15" ht="11.25" customHeight="1" x14ac:dyDescent="0.25">
      <c r="A720" s="265" t="s">
        <v>128</v>
      </c>
      <c r="B720" s="187" t="s">
        <v>203</v>
      </c>
      <c r="C720" s="188" t="s">
        <v>204</v>
      </c>
      <c r="D720" s="189"/>
      <c r="E720" s="189"/>
      <c r="F720" s="189"/>
      <c r="G720" s="189"/>
      <c r="H720" s="189"/>
      <c r="I720" s="189"/>
      <c r="J720" s="189"/>
      <c r="K720" s="189"/>
      <c r="L720" s="189"/>
      <c r="M720" s="189"/>
      <c r="N720" s="189"/>
      <c r="O720" s="189"/>
    </row>
    <row r="721" spans="1:15" ht="11.25" customHeight="1" x14ac:dyDescent="0.25">
      <c r="A721" s="266"/>
      <c r="B721" s="187" t="s">
        <v>203</v>
      </c>
      <c r="C721" s="188" t="s">
        <v>205</v>
      </c>
      <c r="D721" s="189"/>
      <c r="E721" s="189"/>
      <c r="F721" s="189"/>
      <c r="G721" s="189"/>
      <c r="H721" s="189"/>
      <c r="I721" s="189"/>
      <c r="J721" s="189"/>
      <c r="K721" s="189"/>
      <c r="L721" s="189"/>
      <c r="M721" s="189"/>
      <c r="N721" s="189"/>
      <c r="O721" s="189"/>
    </row>
    <row r="722" spans="1:15" ht="11.25" customHeight="1" x14ac:dyDescent="0.25">
      <c r="A722" s="266"/>
      <c r="B722" s="187" t="s">
        <v>206</v>
      </c>
      <c r="C722" s="188" t="s">
        <v>204</v>
      </c>
      <c r="D722" s="189"/>
      <c r="E722" s="189"/>
      <c r="F722" s="189"/>
      <c r="G722" s="189"/>
      <c r="H722" s="189"/>
      <c r="I722" s="189"/>
      <c r="J722" s="189"/>
      <c r="K722" s="189"/>
      <c r="L722" s="189"/>
      <c r="M722" s="189"/>
      <c r="N722" s="189"/>
      <c r="O722" s="189"/>
    </row>
    <row r="723" spans="1:15" ht="11.25" customHeight="1" x14ac:dyDescent="0.25">
      <c r="A723" s="266"/>
      <c r="B723" s="187" t="s">
        <v>206</v>
      </c>
      <c r="C723" s="188" t="s">
        <v>205</v>
      </c>
      <c r="D723" s="189"/>
      <c r="E723" s="189"/>
      <c r="F723" s="189"/>
      <c r="G723" s="189"/>
      <c r="H723" s="189"/>
      <c r="I723" s="189"/>
      <c r="J723" s="189"/>
      <c r="K723" s="189"/>
      <c r="L723" s="189"/>
      <c r="M723" s="189"/>
      <c r="N723" s="189"/>
      <c r="O723" s="189"/>
    </row>
    <row r="724" spans="1:15" ht="11.25" customHeight="1" x14ac:dyDescent="0.25">
      <c r="A724" s="266"/>
      <c r="B724" s="187" t="s">
        <v>207</v>
      </c>
      <c r="C724" s="188" t="s">
        <v>204</v>
      </c>
      <c r="D724" s="189"/>
      <c r="E724" s="189"/>
      <c r="F724" s="189"/>
      <c r="G724" s="189"/>
      <c r="H724" s="189"/>
      <c r="I724" s="189"/>
      <c r="J724" s="189"/>
      <c r="K724" s="189"/>
      <c r="L724" s="189"/>
      <c r="M724" s="189"/>
      <c r="N724" s="189"/>
      <c r="O724" s="189"/>
    </row>
    <row r="725" spans="1:15" ht="11.25" customHeight="1" x14ac:dyDescent="0.25">
      <c r="A725" s="266"/>
      <c r="B725" s="187" t="s">
        <v>207</v>
      </c>
      <c r="C725" s="188" t="s">
        <v>205</v>
      </c>
      <c r="D725" s="189"/>
      <c r="E725" s="189"/>
      <c r="F725" s="189"/>
      <c r="G725" s="189"/>
      <c r="H725" s="189"/>
      <c r="I725" s="189"/>
      <c r="J725" s="189"/>
      <c r="K725" s="189"/>
      <c r="L725" s="189"/>
      <c r="M725" s="189"/>
      <c r="N725" s="189"/>
      <c r="O725" s="189"/>
    </row>
    <row r="726" spans="1:15" ht="11.25" customHeight="1" x14ac:dyDescent="0.25">
      <c r="A726" s="266"/>
      <c r="B726" s="187" t="s">
        <v>208</v>
      </c>
      <c r="C726" s="188" t="s">
        <v>204</v>
      </c>
      <c r="D726" s="190">
        <v>11</v>
      </c>
      <c r="E726" s="190">
        <v>8</v>
      </c>
      <c r="F726" s="189"/>
      <c r="G726" s="189"/>
      <c r="H726" s="190">
        <v>9</v>
      </c>
      <c r="I726" s="190">
        <v>28</v>
      </c>
      <c r="J726" s="191">
        <v>1073</v>
      </c>
      <c r="K726" s="190">
        <v>780</v>
      </c>
      <c r="L726" s="189"/>
      <c r="M726" s="189"/>
      <c r="N726" s="190">
        <v>878</v>
      </c>
      <c r="O726" s="191">
        <v>2731</v>
      </c>
    </row>
    <row r="727" spans="1:15" ht="11.25" customHeight="1" x14ac:dyDescent="0.25">
      <c r="A727" s="266"/>
      <c r="B727" s="187" t="s">
        <v>208</v>
      </c>
      <c r="C727" s="188" t="s">
        <v>205</v>
      </c>
      <c r="D727" s="190">
        <v>8</v>
      </c>
      <c r="E727" s="190">
        <v>13</v>
      </c>
      <c r="F727" s="190">
        <v>1</v>
      </c>
      <c r="G727" s="189"/>
      <c r="H727" s="190">
        <v>13</v>
      </c>
      <c r="I727" s="190">
        <v>35</v>
      </c>
      <c r="J727" s="191">
        <v>1421</v>
      </c>
      <c r="K727" s="191">
        <v>2309</v>
      </c>
      <c r="L727" s="190">
        <v>178</v>
      </c>
      <c r="M727" s="189"/>
      <c r="N727" s="191">
        <v>2309</v>
      </c>
      <c r="O727" s="191">
        <v>6217</v>
      </c>
    </row>
    <row r="728" spans="1:15" ht="11.25" customHeight="1" x14ac:dyDescent="0.25">
      <c r="A728" s="266"/>
      <c r="B728" s="187" t="s">
        <v>209</v>
      </c>
      <c r="C728" s="188" t="s">
        <v>204</v>
      </c>
      <c r="D728" s="190">
        <v>621</v>
      </c>
      <c r="E728" s="190">
        <v>557</v>
      </c>
      <c r="F728" s="190">
        <v>140</v>
      </c>
      <c r="G728" s="190">
        <v>34</v>
      </c>
      <c r="H728" s="191">
        <v>1200</v>
      </c>
      <c r="I728" s="191">
        <v>2552</v>
      </c>
      <c r="J728" s="191">
        <v>55476</v>
      </c>
      <c r="K728" s="191">
        <v>49759</v>
      </c>
      <c r="L728" s="191">
        <v>12507</v>
      </c>
      <c r="M728" s="191">
        <v>3037</v>
      </c>
      <c r="N728" s="191">
        <v>107201</v>
      </c>
      <c r="O728" s="191">
        <v>227980</v>
      </c>
    </row>
    <row r="729" spans="1:15" ht="11.25" customHeight="1" x14ac:dyDescent="0.25">
      <c r="A729" s="266"/>
      <c r="B729" s="187" t="s">
        <v>210</v>
      </c>
      <c r="C729" s="188" t="s">
        <v>205</v>
      </c>
      <c r="D729" s="190">
        <v>343</v>
      </c>
      <c r="E729" s="190">
        <v>322</v>
      </c>
      <c r="F729" s="190">
        <v>62</v>
      </c>
      <c r="G729" s="190">
        <v>16</v>
      </c>
      <c r="H729" s="190">
        <v>602</v>
      </c>
      <c r="I729" s="191">
        <v>1345</v>
      </c>
      <c r="J729" s="191">
        <v>61167</v>
      </c>
      <c r="K729" s="191">
        <v>57422</v>
      </c>
      <c r="L729" s="191">
        <v>11056</v>
      </c>
      <c r="M729" s="191">
        <v>2853</v>
      </c>
      <c r="N729" s="191">
        <v>107354</v>
      </c>
      <c r="O729" s="191">
        <v>239852</v>
      </c>
    </row>
    <row r="730" spans="1:15" ht="11.25" customHeight="1" x14ac:dyDescent="0.25">
      <c r="A730" s="266"/>
      <c r="B730" s="187" t="s">
        <v>211</v>
      </c>
      <c r="C730" s="188" t="s">
        <v>204</v>
      </c>
      <c r="D730" s="190">
        <v>110</v>
      </c>
      <c r="E730" s="190">
        <v>120</v>
      </c>
      <c r="F730" s="190">
        <v>24</v>
      </c>
      <c r="G730" s="190">
        <v>7</v>
      </c>
      <c r="H730" s="190">
        <v>281</v>
      </c>
      <c r="I730" s="190">
        <v>542</v>
      </c>
      <c r="J730" s="191">
        <v>17570</v>
      </c>
      <c r="K730" s="191">
        <v>19167</v>
      </c>
      <c r="L730" s="191">
        <v>3833</v>
      </c>
      <c r="M730" s="191">
        <v>1118</v>
      </c>
      <c r="N730" s="191">
        <v>44883</v>
      </c>
      <c r="O730" s="191">
        <v>86571</v>
      </c>
    </row>
    <row r="731" spans="1:15" ht="11.25" customHeight="1" x14ac:dyDescent="0.25">
      <c r="A731" s="266"/>
      <c r="B731" s="187" t="s">
        <v>212</v>
      </c>
      <c r="C731" s="188" t="s">
        <v>205</v>
      </c>
      <c r="D731" s="190">
        <v>227</v>
      </c>
      <c r="E731" s="190">
        <v>274</v>
      </c>
      <c r="F731" s="190">
        <v>46</v>
      </c>
      <c r="G731" s="190">
        <v>16</v>
      </c>
      <c r="H731" s="190">
        <v>504</v>
      </c>
      <c r="I731" s="191">
        <v>1067</v>
      </c>
      <c r="J731" s="191">
        <v>44899</v>
      </c>
      <c r="K731" s="191">
        <v>54196</v>
      </c>
      <c r="L731" s="191">
        <v>9099</v>
      </c>
      <c r="M731" s="191">
        <v>3165</v>
      </c>
      <c r="N731" s="191">
        <v>99689</v>
      </c>
      <c r="O731" s="191">
        <v>211048</v>
      </c>
    </row>
    <row r="732" spans="1:15" ht="11.25" customHeight="1" x14ac:dyDescent="0.25">
      <c r="A732" s="267"/>
      <c r="B732" s="268" t="s">
        <v>13</v>
      </c>
      <c r="C732" s="268"/>
      <c r="D732" s="191">
        <v>1320</v>
      </c>
      <c r="E732" s="191">
        <v>1294</v>
      </c>
      <c r="F732" s="190">
        <v>273</v>
      </c>
      <c r="G732" s="190">
        <v>73</v>
      </c>
      <c r="H732" s="191">
        <v>2609</v>
      </c>
      <c r="I732" s="195">
        <v>5569</v>
      </c>
      <c r="J732" s="191">
        <v>181606</v>
      </c>
      <c r="K732" s="191">
        <v>183633</v>
      </c>
      <c r="L732" s="191">
        <v>36673</v>
      </c>
      <c r="M732" s="191">
        <v>10173</v>
      </c>
      <c r="N732" s="191">
        <v>362314</v>
      </c>
      <c r="O732" s="197">
        <v>774399</v>
      </c>
    </row>
    <row r="733" spans="1:15" ht="11.25" customHeight="1" x14ac:dyDescent="0.25">
      <c r="A733" s="265" t="s">
        <v>129</v>
      </c>
      <c r="B733" s="187" t="s">
        <v>203</v>
      </c>
      <c r="C733" s="188" t="s">
        <v>204</v>
      </c>
      <c r="D733" s="189"/>
      <c r="E733" s="189"/>
      <c r="F733" s="189"/>
      <c r="G733" s="189"/>
      <c r="H733" s="189"/>
      <c r="I733" s="189"/>
      <c r="J733" s="189"/>
      <c r="K733" s="189"/>
      <c r="L733" s="189"/>
      <c r="M733" s="189"/>
      <c r="N733" s="189"/>
      <c r="O733" s="189"/>
    </row>
    <row r="734" spans="1:15" ht="11.25" customHeight="1" x14ac:dyDescent="0.25">
      <c r="A734" s="266"/>
      <c r="B734" s="187" t="s">
        <v>203</v>
      </c>
      <c r="C734" s="188" t="s">
        <v>205</v>
      </c>
      <c r="D734" s="189"/>
      <c r="E734" s="189"/>
      <c r="F734" s="189"/>
      <c r="G734" s="189"/>
      <c r="H734" s="189"/>
      <c r="I734" s="189"/>
      <c r="J734" s="189"/>
      <c r="K734" s="189"/>
      <c r="L734" s="189"/>
      <c r="M734" s="189"/>
      <c r="N734" s="189"/>
      <c r="O734" s="189"/>
    </row>
    <row r="735" spans="1:15" ht="11.25" customHeight="1" x14ac:dyDescent="0.25">
      <c r="A735" s="266"/>
      <c r="B735" s="187" t="s">
        <v>206</v>
      </c>
      <c r="C735" s="188" t="s">
        <v>204</v>
      </c>
      <c r="D735" s="189"/>
      <c r="E735" s="189"/>
      <c r="F735" s="189"/>
      <c r="G735" s="189"/>
      <c r="H735" s="189"/>
      <c r="I735" s="189"/>
      <c r="J735" s="189"/>
      <c r="K735" s="189"/>
      <c r="L735" s="189"/>
      <c r="M735" s="189"/>
      <c r="N735" s="189"/>
      <c r="O735" s="189"/>
    </row>
    <row r="736" spans="1:15" ht="11.25" customHeight="1" x14ac:dyDescent="0.25">
      <c r="A736" s="266"/>
      <c r="B736" s="187" t="s">
        <v>206</v>
      </c>
      <c r="C736" s="188" t="s">
        <v>205</v>
      </c>
      <c r="D736" s="189"/>
      <c r="E736" s="189"/>
      <c r="F736" s="189"/>
      <c r="G736" s="189"/>
      <c r="H736" s="189"/>
      <c r="I736" s="189"/>
      <c r="J736" s="189"/>
      <c r="K736" s="189"/>
      <c r="L736" s="189"/>
      <c r="M736" s="189"/>
      <c r="N736" s="189"/>
      <c r="O736" s="189"/>
    </row>
    <row r="737" spans="1:15" ht="11.25" customHeight="1" x14ac:dyDescent="0.25">
      <c r="A737" s="266"/>
      <c r="B737" s="187" t="s">
        <v>207</v>
      </c>
      <c r="C737" s="188" t="s">
        <v>204</v>
      </c>
      <c r="D737" s="189"/>
      <c r="E737" s="189"/>
      <c r="F737" s="189"/>
      <c r="G737" s="189"/>
      <c r="H737" s="189"/>
      <c r="I737" s="189"/>
      <c r="J737" s="189"/>
      <c r="K737" s="189"/>
      <c r="L737" s="189"/>
      <c r="M737" s="189"/>
      <c r="N737" s="189"/>
      <c r="O737" s="189"/>
    </row>
    <row r="738" spans="1:15" ht="11.25" customHeight="1" x14ac:dyDescent="0.25">
      <c r="A738" s="266"/>
      <c r="B738" s="187" t="s">
        <v>207</v>
      </c>
      <c r="C738" s="188" t="s">
        <v>205</v>
      </c>
      <c r="D738" s="189"/>
      <c r="E738" s="189"/>
      <c r="F738" s="189"/>
      <c r="G738" s="189"/>
      <c r="H738" s="189"/>
      <c r="I738" s="189"/>
      <c r="J738" s="189"/>
      <c r="K738" s="189"/>
      <c r="L738" s="189"/>
      <c r="M738" s="189"/>
      <c r="N738" s="189"/>
      <c r="O738" s="189"/>
    </row>
    <row r="739" spans="1:15" ht="11.25" customHeight="1" x14ac:dyDescent="0.25">
      <c r="A739" s="266"/>
      <c r="B739" s="187" t="s">
        <v>208</v>
      </c>
      <c r="C739" s="188" t="s">
        <v>204</v>
      </c>
      <c r="D739" s="189"/>
      <c r="E739" s="189"/>
      <c r="F739" s="190">
        <v>2</v>
      </c>
      <c r="G739" s="189"/>
      <c r="H739" s="190">
        <v>11</v>
      </c>
      <c r="I739" s="190">
        <v>13</v>
      </c>
      <c r="J739" s="189"/>
      <c r="K739" s="189"/>
      <c r="L739" s="190">
        <v>195</v>
      </c>
      <c r="M739" s="189"/>
      <c r="N739" s="191">
        <v>1073</v>
      </c>
      <c r="O739" s="191">
        <v>1268</v>
      </c>
    </row>
    <row r="740" spans="1:15" ht="11.25" customHeight="1" x14ac:dyDescent="0.25">
      <c r="A740" s="266"/>
      <c r="B740" s="187" t="s">
        <v>208</v>
      </c>
      <c r="C740" s="188" t="s">
        <v>205</v>
      </c>
      <c r="D740" s="189"/>
      <c r="E740" s="189"/>
      <c r="F740" s="190">
        <v>5</v>
      </c>
      <c r="G740" s="189"/>
      <c r="H740" s="190">
        <v>9</v>
      </c>
      <c r="I740" s="190">
        <v>14</v>
      </c>
      <c r="J740" s="189"/>
      <c r="K740" s="189"/>
      <c r="L740" s="190">
        <v>888</v>
      </c>
      <c r="M740" s="189"/>
      <c r="N740" s="191">
        <v>1599</v>
      </c>
      <c r="O740" s="191">
        <v>2487</v>
      </c>
    </row>
    <row r="741" spans="1:15" ht="11.25" customHeight="1" x14ac:dyDescent="0.25">
      <c r="A741" s="266"/>
      <c r="B741" s="187" t="s">
        <v>209</v>
      </c>
      <c r="C741" s="188" t="s">
        <v>204</v>
      </c>
      <c r="D741" s="190">
        <v>2</v>
      </c>
      <c r="E741" s="190">
        <v>7</v>
      </c>
      <c r="F741" s="190">
        <v>719</v>
      </c>
      <c r="G741" s="190">
        <v>11</v>
      </c>
      <c r="H741" s="190">
        <v>811</v>
      </c>
      <c r="I741" s="191">
        <v>1550</v>
      </c>
      <c r="J741" s="190">
        <v>179</v>
      </c>
      <c r="K741" s="190">
        <v>625</v>
      </c>
      <c r="L741" s="191">
        <v>64231</v>
      </c>
      <c r="M741" s="190">
        <v>983</v>
      </c>
      <c r="N741" s="191">
        <v>72450</v>
      </c>
      <c r="O741" s="191">
        <v>138468</v>
      </c>
    </row>
    <row r="742" spans="1:15" ht="11.25" customHeight="1" x14ac:dyDescent="0.25">
      <c r="A742" s="266"/>
      <c r="B742" s="187" t="s">
        <v>210</v>
      </c>
      <c r="C742" s="188" t="s">
        <v>205</v>
      </c>
      <c r="D742" s="190">
        <v>4</v>
      </c>
      <c r="E742" s="190">
        <v>5</v>
      </c>
      <c r="F742" s="190">
        <v>395</v>
      </c>
      <c r="G742" s="190">
        <v>3</v>
      </c>
      <c r="H742" s="190">
        <v>340</v>
      </c>
      <c r="I742" s="190">
        <v>747</v>
      </c>
      <c r="J742" s="190">
        <v>713</v>
      </c>
      <c r="K742" s="190">
        <v>892</v>
      </c>
      <c r="L742" s="191">
        <v>70440</v>
      </c>
      <c r="M742" s="190">
        <v>535</v>
      </c>
      <c r="N742" s="191">
        <v>60632</v>
      </c>
      <c r="O742" s="191">
        <v>133212</v>
      </c>
    </row>
    <row r="743" spans="1:15" ht="11.25" customHeight="1" x14ac:dyDescent="0.25">
      <c r="A743" s="266"/>
      <c r="B743" s="187" t="s">
        <v>211</v>
      </c>
      <c r="C743" s="188" t="s">
        <v>204</v>
      </c>
      <c r="D743" s="189"/>
      <c r="E743" s="189"/>
      <c r="F743" s="190">
        <v>164</v>
      </c>
      <c r="G743" s="189"/>
      <c r="H743" s="190">
        <v>346</v>
      </c>
      <c r="I743" s="190">
        <v>510</v>
      </c>
      <c r="J743" s="189"/>
      <c r="K743" s="189"/>
      <c r="L743" s="191">
        <v>26195</v>
      </c>
      <c r="M743" s="189"/>
      <c r="N743" s="191">
        <v>55266</v>
      </c>
      <c r="O743" s="191">
        <v>81461</v>
      </c>
    </row>
    <row r="744" spans="1:15" ht="11.25" customHeight="1" x14ac:dyDescent="0.25">
      <c r="A744" s="266"/>
      <c r="B744" s="187" t="s">
        <v>212</v>
      </c>
      <c r="C744" s="188" t="s">
        <v>205</v>
      </c>
      <c r="D744" s="189"/>
      <c r="E744" s="190">
        <v>1</v>
      </c>
      <c r="F744" s="190">
        <v>248</v>
      </c>
      <c r="G744" s="190">
        <v>4</v>
      </c>
      <c r="H744" s="190">
        <v>643</v>
      </c>
      <c r="I744" s="190">
        <v>896</v>
      </c>
      <c r="J744" s="189"/>
      <c r="K744" s="190">
        <v>198</v>
      </c>
      <c r="L744" s="191">
        <v>49053</v>
      </c>
      <c r="M744" s="190">
        <v>791</v>
      </c>
      <c r="N744" s="191">
        <v>127182</v>
      </c>
      <c r="O744" s="191">
        <v>177224</v>
      </c>
    </row>
    <row r="745" spans="1:15" ht="11.25" customHeight="1" x14ac:dyDescent="0.25">
      <c r="A745" s="267"/>
      <c r="B745" s="268" t="s">
        <v>13</v>
      </c>
      <c r="C745" s="268"/>
      <c r="D745" s="190">
        <v>6</v>
      </c>
      <c r="E745" s="190">
        <v>13</v>
      </c>
      <c r="F745" s="191">
        <v>1533</v>
      </c>
      <c r="G745" s="190">
        <v>18</v>
      </c>
      <c r="H745" s="191">
        <v>2160</v>
      </c>
      <c r="I745" s="195">
        <v>3730</v>
      </c>
      <c r="J745" s="190">
        <v>892</v>
      </c>
      <c r="K745" s="191">
        <v>1715</v>
      </c>
      <c r="L745" s="191">
        <v>211002</v>
      </c>
      <c r="M745" s="191">
        <v>2309</v>
      </c>
      <c r="N745" s="191">
        <v>318202</v>
      </c>
      <c r="O745" s="197">
        <v>534120</v>
      </c>
    </row>
    <row r="746" spans="1:15" ht="11.25" customHeight="1" x14ac:dyDescent="0.25">
      <c r="A746" s="265" t="s">
        <v>130</v>
      </c>
      <c r="B746" s="187" t="s">
        <v>203</v>
      </c>
      <c r="C746" s="188" t="s">
        <v>204</v>
      </c>
      <c r="D746" s="189"/>
      <c r="E746" s="189"/>
      <c r="F746" s="189"/>
      <c r="G746" s="189"/>
      <c r="H746" s="189"/>
      <c r="I746" s="189"/>
      <c r="J746" s="189"/>
      <c r="K746" s="189"/>
      <c r="L746" s="189"/>
      <c r="M746" s="189"/>
      <c r="N746" s="189"/>
      <c r="O746" s="189"/>
    </row>
    <row r="747" spans="1:15" ht="11.25" customHeight="1" x14ac:dyDescent="0.25">
      <c r="A747" s="266"/>
      <c r="B747" s="187" t="s">
        <v>203</v>
      </c>
      <c r="C747" s="188" t="s">
        <v>205</v>
      </c>
      <c r="D747" s="189"/>
      <c r="E747" s="189"/>
      <c r="F747" s="189"/>
      <c r="G747" s="189"/>
      <c r="H747" s="189"/>
      <c r="I747" s="189"/>
      <c r="J747" s="189"/>
      <c r="K747" s="189"/>
      <c r="L747" s="189"/>
      <c r="M747" s="189"/>
      <c r="N747" s="189"/>
      <c r="O747" s="189"/>
    </row>
    <row r="748" spans="1:15" ht="11.25" customHeight="1" x14ac:dyDescent="0.25">
      <c r="A748" s="266"/>
      <c r="B748" s="187" t="s">
        <v>206</v>
      </c>
      <c r="C748" s="188" t="s">
        <v>204</v>
      </c>
      <c r="D748" s="189"/>
      <c r="E748" s="189"/>
      <c r="F748" s="189"/>
      <c r="G748" s="189"/>
      <c r="H748" s="189"/>
      <c r="I748" s="189"/>
      <c r="J748" s="189"/>
      <c r="K748" s="189"/>
      <c r="L748" s="189"/>
      <c r="M748" s="189"/>
      <c r="N748" s="189"/>
      <c r="O748" s="189"/>
    </row>
    <row r="749" spans="1:15" ht="11.25" customHeight="1" x14ac:dyDescent="0.25">
      <c r="A749" s="266"/>
      <c r="B749" s="187" t="s">
        <v>206</v>
      </c>
      <c r="C749" s="188" t="s">
        <v>205</v>
      </c>
      <c r="D749" s="189"/>
      <c r="E749" s="189"/>
      <c r="F749" s="189"/>
      <c r="G749" s="189"/>
      <c r="H749" s="189"/>
      <c r="I749" s="189"/>
      <c r="J749" s="189"/>
      <c r="K749" s="189"/>
      <c r="L749" s="189"/>
      <c r="M749" s="189"/>
      <c r="N749" s="189"/>
      <c r="O749" s="189"/>
    </row>
    <row r="750" spans="1:15" ht="11.25" customHeight="1" x14ac:dyDescent="0.25">
      <c r="A750" s="266"/>
      <c r="B750" s="187" t="s">
        <v>207</v>
      </c>
      <c r="C750" s="188" t="s">
        <v>204</v>
      </c>
      <c r="D750" s="190">
        <v>15</v>
      </c>
      <c r="E750" s="190">
        <v>8</v>
      </c>
      <c r="F750" s="190">
        <v>5</v>
      </c>
      <c r="G750" s="190">
        <v>5</v>
      </c>
      <c r="H750" s="190">
        <v>2</v>
      </c>
      <c r="I750" s="190">
        <v>35</v>
      </c>
      <c r="J750" s="191">
        <v>4258</v>
      </c>
      <c r="K750" s="191">
        <v>2271</v>
      </c>
      <c r="L750" s="191">
        <v>1419</v>
      </c>
      <c r="M750" s="191">
        <v>1419</v>
      </c>
      <c r="N750" s="190">
        <v>568</v>
      </c>
      <c r="O750" s="191">
        <v>9935</v>
      </c>
    </row>
    <row r="751" spans="1:15" ht="11.25" customHeight="1" x14ac:dyDescent="0.25">
      <c r="A751" s="266"/>
      <c r="B751" s="187" t="s">
        <v>207</v>
      </c>
      <c r="C751" s="188" t="s">
        <v>205</v>
      </c>
      <c r="D751" s="189"/>
      <c r="E751" s="189"/>
      <c r="F751" s="189"/>
      <c r="G751" s="189"/>
      <c r="H751" s="189"/>
      <c r="I751" s="189"/>
      <c r="J751" s="189"/>
      <c r="K751" s="189"/>
      <c r="L751" s="189"/>
      <c r="M751" s="189"/>
      <c r="N751" s="189"/>
      <c r="O751" s="189"/>
    </row>
    <row r="752" spans="1:15" ht="11.25" customHeight="1" x14ac:dyDescent="0.25">
      <c r="A752" s="266"/>
      <c r="B752" s="187" t="s">
        <v>208</v>
      </c>
      <c r="C752" s="188" t="s">
        <v>204</v>
      </c>
      <c r="D752" s="190">
        <v>7</v>
      </c>
      <c r="E752" s="190">
        <v>2</v>
      </c>
      <c r="F752" s="190">
        <v>3</v>
      </c>
      <c r="G752" s="189"/>
      <c r="H752" s="190">
        <v>3</v>
      </c>
      <c r="I752" s="190">
        <v>15</v>
      </c>
      <c r="J752" s="190">
        <v>683</v>
      </c>
      <c r="K752" s="190">
        <v>195</v>
      </c>
      <c r="L752" s="190">
        <v>293</v>
      </c>
      <c r="M752" s="189"/>
      <c r="N752" s="190">
        <v>293</v>
      </c>
      <c r="O752" s="191">
        <v>1464</v>
      </c>
    </row>
    <row r="753" spans="1:15" ht="11.25" customHeight="1" x14ac:dyDescent="0.25">
      <c r="A753" s="266"/>
      <c r="B753" s="187" t="s">
        <v>208</v>
      </c>
      <c r="C753" s="188" t="s">
        <v>205</v>
      </c>
      <c r="D753" s="189"/>
      <c r="E753" s="189"/>
      <c r="F753" s="189"/>
      <c r="G753" s="189"/>
      <c r="H753" s="189"/>
      <c r="I753" s="189"/>
      <c r="J753" s="189"/>
      <c r="K753" s="189"/>
      <c r="L753" s="189"/>
      <c r="M753" s="189"/>
      <c r="N753" s="189"/>
      <c r="O753" s="189"/>
    </row>
    <row r="754" spans="1:15" ht="11.25" customHeight="1" x14ac:dyDescent="0.25">
      <c r="A754" s="266"/>
      <c r="B754" s="187" t="s">
        <v>209</v>
      </c>
      <c r="C754" s="188" t="s">
        <v>204</v>
      </c>
      <c r="D754" s="190">
        <v>108</v>
      </c>
      <c r="E754" s="190">
        <v>37</v>
      </c>
      <c r="F754" s="190">
        <v>31</v>
      </c>
      <c r="G754" s="190">
        <v>20</v>
      </c>
      <c r="H754" s="190">
        <v>10</v>
      </c>
      <c r="I754" s="190">
        <v>206</v>
      </c>
      <c r="J754" s="191">
        <v>9648</v>
      </c>
      <c r="K754" s="191">
        <v>3305</v>
      </c>
      <c r="L754" s="191">
        <v>2769</v>
      </c>
      <c r="M754" s="191">
        <v>1787</v>
      </c>
      <c r="N754" s="190">
        <v>893</v>
      </c>
      <c r="O754" s="191">
        <v>18402</v>
      </c>
    </row>
    <row r="755" spans="1:15" ht="11.25" customHeight="1" x14ac:dyDescent="0.25">
      <c r="A755" s="266"/>
      <c r="B755" s="187" t="s">
        <v>210</v>
      </c>
      <c r="C755" s="188" t="s">
        <v>205</v>
      </c>
      <c r="D755" s="190">
        <v>23</v>
      </c>
      <c r="E755" s="190">
        <v>5</v>
      </c>
      <c r="F755" s="190">
        <v>9</v>
      </c>
      <c r="G755" s="190">
        <v>1</v>
      </c>
      <c r="H755" s="190">
        <v>1</v>
      </c>
      <c r="I755" s="190">
        <v>39</v>
      </c>
      <c r="J755" s="191">
        <v>4102</v>
      </c>
      <c r="K755" s="190">
        <v>892</v>
      </c>
      <c r="L755" s="191">
        <v>1605</v>
      </c>
      <c r="M755" s="190">
        <v>178</v>
      </c>
      <c r="N755" s="190">
        <v>178</v>
      </c>
      <c r="O755" s="191">
        <v>6955</v>
      </c>
    </row>
    <row r="756" spans="1:15" ht="11.25" customHeight="1" x14ac:dyDescent="0.25">
      <c r="A756" s="266"/>
      <c r="B756" s="187" t="s">
        <v>211</v>
      </c>
      <c r="C756" s="188" t="s">
        <v>204</v>
      </c>
      <c r="D756" s="190">
        <v>116</v>
      </c>
      <c r="E756" s="190">
        <v>29</v>
      </c>
      <c r="F756" s="190">
        <v>22</v>
      </c>
      <c r="G756" s="190">
        <v>20</v>
      </c>
      <c r="H756" s="190">
        <v>3</v>
      </c>
      <c r="I756" s="190">
        <v>190</v>
      </c>
      <c r="J756" s="191">
        <v>18528</v>
      </c>
      <c r="K756" s="191">
        <v>4632</v>
      </c>
      <c r="L756" s="191">
        <v>3514</v>
      </c>
      <c r="M756" s="191">
        <v>3195</v>
      </c>
      <c r="N756" s="190">
        <v>479</v>
      </c>
      <c r="O756" s="191">
        <v>30348</v>
      </c>
    </row>
    <row r="757" spans="1:15" ht="11.25" customHeight="1" x14ac:dyDescent="0.25">
      <c r="A757" s="266"/>
      <c r="B757" s="187" t="s">
        <v>212</v>
      </c>
      <c r="C757" s="188" t="s">
        <v>205</v>
      </c>
      <c r="D757" s="190">
        <v>26</v>
      </c>
      <c r="E757" s="190">
        <v>10</v>
      </c>
      <c r="F757" s="190">
        <v>13</v>
      </c>
      <c r="G757" s="190">
        <v>4</v>
      </c>
      <c r="H757" s="190">
        <v>3</v>
      </c>
      <c r="I757" s="190">
        <v>56</v>
      </c>
      <c r="J757" s="191">
        <v>5143</v>
      </c>
      <c r="K757" s="191">
        <v>1978</v>
      </c>
      <c r="L757" s="191">
        <v>2571</v>
      </c>
      <c r="M757" s="190">
        <v>791</v>
      </c>
      <c r="N757" s="190">
        <v>593</v>
      </c>
      <c r="O757" s="191">
        <v>11076</v>
      </c>
    </row>
    <row r="758" spans="1:15" ht="11.25" customHeight="1" x14ac:dyDescent="0.25">
      <c r="A758" s="267"/>
      <c r="B758" s="268" t="s">
        <v>13</v>
      </c>
      <c r="C758" s="268"/>
      <c r="D758" s="190">
        <v>295</v>
      </c>
      <c r="E758" s="190">
        <v>91</v>
      </c>
      <c r="F758" s="190">
        <v>83</v>
      </c>
      <c r="G758" s="190">
        <v>50</v>
      </c>
      <c r="H758" s="190">
        <v>22</v>
      </c>
      <c r="I758" s="196">
        <v>541</v>
      </c>
      <c r="J758" s="191">
        <v>42362</v>
      </c>
      <c r="K758" s="191">
        <v>13273</v>
      </c>
      <c r="L758" s="191">
        <v>12171</v>
      </c>
      <c r="M758" s="191">
        <v>7370</v>
      </c>
      <c r="N758" s="191">
        <v>3004</v>
      </c>
      <c r="O758" s="197">
        <v>78180</v>
      </c>
    </row>
    <row r="759" spans="1:15" ht="11.25" customHeight="1" x14ac:dyDescent="0.25">
      <c r="A759" s="265" t="s">
        <v>131</v>
      </c>
      <c r="B759" s="187" t="s">
        <v>203</v>
      </c>
      <c r="C759" s="188" t="s">
        <v>204</v>
      </c>
      <c r="D759" s="189"/>
      <c r="E759" s="189"/>
      <c r="F759" s="189"/>
      <c r="G759" s="189"/>
      <c r="H759" s="189"/>
      <c r="I759" s="189"/>
      <c r="J759" s="189"/>
      <c r="K759" s="189"/>
      <c r="L759" s="189"/>
      <c r="M759" s="189"/>
      <c r="N759" s="189"/>
      <c r="O759" s="189"/>
    </row>
    <row r="760" spans="1:15" ht="11.25" customHeight="1" x14ac:dyDescent="0.25">
      <c r="A760" s="266"/>
      <c r="B760" s="187" t="s">
        <v>203</v>
      </c>
      <c r="C760" s="188" t="s">
        <v>205</v>
      </c>
      <c r="D760" s="189"/>
      <c r="E760" s="189"/>
      <c r="F760" s="189"/>
      <c r="G760" s="189"/>
      <c r="H760" s="189"/>
      <c r="I760" s="189"/>
      <c r="J760" s="189"/>
      <c r="K760" s="189"/>
      <c r="L760" s="189"/>
      <c r="M760" s="189"/>
      <c r="N760" s="189"/>
      <c r="O760" s="189"/>
    </row>
    <row r="761" spans="1:15" ht="11.25" customHeight="1" x14ac:dyDescent="0.25">
      <c r="A761" s="266"/>
      <c r="B761" s="187" t="s">
        <v>206</v>
      </c>
      <c r="C761" s="188" t="s">
        <v>204</v>
      </c>
      <c r="D761" s="189"/>
      <c r="E761" s="189"/>
      <c r="F761" s="189"/>
      <c r="G761" s="189"/>
      <c r="H761" s="189"/>
      <c r="I761" s="189"/>
      <c r="J761" s="189"/>
      <c r="K761" s="189"/>
      <c r="L761" s="189"/>
      <c r="M761" s="189"/>
      <c r="N761" s="189"/>
      <c r="O761" s="189"/>
    </row>
    <row r="762" spans="1:15" ht="11.25" customHeight="1" x14ac:dyDescent="0.25">
      <c r="A762" s="266"/>
      <c r="B762" s="187" t="s">
        <v>206</v>
      </c>
      <c r="C762" s="188" t="s">
        <v>205</v>
      </c>
      <c r="D762" s="189"/>
      <c r="E762" s="189"/>
      <c r="F762" s="189"/>
      <c r="G762" s="189"/>
      <c r="H762" s="189"/>
      <c r="I762" s="189"/>
      <c r="J762" s="189"/>
      <c r="K762" s="189"/>
      <c r="L762" s="189"/>
      <c r="M762" s="189"/>
      <c r="N762" s="189"/>
      <c r="O762" s="189"/>
    </row>
    <row r="763" spans="1:15" ht="11.25" customHeight="1" x14ac:dyDescent="0.25">
      <c r="A763" s="266"/>
      <c r="B763" s="187" t="s">
        <v>207</v>
      </c>
      <c r="C763" s="188" t="s">
        <v>204</v>
      </c>
      <c r="D763" s="189"/>
      <c r="E763" s="189"/>
      <c r="F763" s="189"/>
      <c r="G763" s="189"/>
      <c r="H763" s="189"/>
      <c r="I763" s="189"/>
      <c r="J763" s="189"/>
      <c r="K763" s="189"/>
      <c r="L763" s="189"/>
      <c r="M763" s="189"/>
      <c r="N763" s="189"/>
      <c r="O763" s="189"/>
    </row>
    <row r="764" spans="1:15" ht="11.25" customHeight="1" x14ac:dyDescent="0.25">
      <c r="A764" s="266"/>
      <c r="B764" s="187" t="s">
        <v>207</v>
      </c>
      <c r="C764" s="188" t="s">
        <v>205</v>
      </c>
      <c r="D764" s="189"/>
      <c r="E764" s="189"/>
      <c r="F764" s="189"/>
      <c r="G764" s="189"/>
      <c r="H764" s="189"/>
      <c r="I764" s="189"/>
      <c r="J764" s="189"/>
      <c r="K764" s="189"/>
      <c r="L764" s="189"/>
      <c r="M764" s="189"/>
      <c r="N764" s="189"/>
      <c r="O764" s="189"/>
    </row>
    <row r="765" spans="1:15" ht="11.25" customHeight="1" x14ac:dyDescent="0.25">
      <c r="A765" s="266"/>
      <c r="B765" s="187" t="s">
        <v>208</v>
      </c>
      <c r="C765" s="188" t="s">
        <v>204</v>
      </c>
      <c r="D765" s="190">
        <v>2</v>
      </c>
      <c r="E765" s="190">
        <v>3</v>
      </c>
      <c r="F765" s="190">
        <v>52</v>
      </c>
      <c r="G765" s="190">
        <v>4</v>
      </c>
      <c r="H765" s="190">
        <v>1</v>
      </c>
      <c r="I765" s="190">
        <v>62</v>
      </c>
      <c r="J765" s="190">
        <v>195</v>
      </c>
      <c r="K765" s="190">
        <v>293</v>
      </c>
      <c r="L765" s="191">
        <v>5072</v>
      </c>
      <c r="M765" s="190">
        <v>390</v>
      </c>
      <c r="N765" s="190">
        <v>98</v>
      </c>
      <c r="O765" s="191">
        <v>6048</v>
      </c>
    </row>
    <row r="766" spans="1:15" ht="11.25" customHeight="1" x14ac:dyDescent="0.25">
      <c r="A766" s="266"/>
      <c r="B766" s="187" t="s">
        <v>208</v>
      </c>
      <c r="C766" s="188" t="s">
        <v>205</v>
      </c>
      <c r="D766" s="190">
        <v>2</v>
      </c>
      <c r="E766" s="190">
        <v>1</v>
      </c>
      <c r="F766" s="190">
        <v>1</v>
      </c>
      <c r="G766" s="189"/>
      <c r="H766" s="189"/>
      <c r="I766" s="190">
        <v>4</v>
      </c>
      <c r="J766" s="190">
        <v>355</v>
      </c>
      <c r="K766" s="190">
        <v>178</v>
      </c>
      <c r="L766" s="190">
        <v>178</v>
      </c>
      <c r="M766" s="189"/>
      <c r="N766" s="189"/>
      <c r="O766" s="190">
        <v>711</v>
      </c>
    </row>
    <row r="767" spans="1:15" ht="11.25" customHeight="1" x14ac:dyDescent="0.25">
      <c r="A767" s="266"/>
      <c r="B767" s="187" t="s">
        <v>209</v>
      </c>
      <c r="C767" s="188" t="s">
        <v>204</v>
      </c>
      <c r="D767" s="190">
        <v>355</v>
      </c>
      <c r="E767" s="191">
        <v>1107</v>
      </c>
      <c r="F767" s="191">
        <v>2935</v>
      </c>
      <c r="G767" s="190">
        <v>379</v>
      </c>
      <c r="H767" s="190">
        <v>60</v>
      </c>
      <c r="I767" s="191">
        <v>4836</v>
      </c>
      <c r="J767" s="191">
        <v>31713</v>
      </c>
      <c r="K767" s="191">
        <v>98892</v>
      </c>
      <c r="L767" s="191">
        <v>262195</v>
      </c>
      <c r="M767" s="191">
        <v>33857</v>
      </c>
      <c r="N767" s="191">
        <v>5360</v>
      </c>
      <c r="O767" s="191">
        <v>432017</v>
      </c>
    </row>
    <row r="768" spans="1:15" ht="11.25" customHeight="1" x14ac:dyDescent="0.25">
      <c r="A768" s="266"/>
      <c r="B768" s="187" t="s">
        <v>210</v>
      </c>
      <c r="C768" s="188" t="s">
        <v>205</v>
      </c>
      <c r="D768" s="190">
        <v>271</v>
      </c>
      <c r="E768" s="190">
        <v>125</v>
      </c>
      <c r="F768" s="190">
        <v>159</v>
      </c>
      <c r="G768" s="190">
        <v>44</v>
      </c>
      <c r="H768" s="190">
        <v>87</v>
      </c>
      <c r="I768" s="190">
        <v>686</v>
      </c>
      <c r="J768" s="191">
        <v>48327</v>
      </c>
      <c r="K768" s="191">
        <v>22291</v>
      </c>
      <c r="L768" s="191">
        <v>28354</v>
      </c>
      <c r="M768" s="191">
        <v>7846</v>
      </c>
      <c r="N768" s="191">
        <v>15515</v>
      </c>
      <c r="O768" s="191">
        <v>122333</v>
      </c>
    </row>
    <row r="769" spans="1:15" ht="11.25" customHeight="1" x14ac:dyDescent="0.25">
      <c r="A769" s="266"/>
      <c r="B769" s="187" t="s">
        <v>211</v>
      </c>
      <c r="C769" s="188" t="s">
        <v>204</v>
      </c>
      <c r="D769" s="190">
        <v>33</v>
      </c>
      <c r="E769" s="190">
        <v>41</v>
      </c>
      <c r="F769" s="190">
        <v>127</v>
      </c>
      <c r="G769" s="190">
        <v>12</v>
      </c>
      <c r="H769" s="190">
        <v>3</v>
      </c>
      <c r="I769" s="190">
        <v>216</v>
      </c>
      <c r="J769" s="191">
        <v>5271</v>
      </c>
      <c r="K769" s="191">
        <v>6549</v>
      </c>
      <c r="L769" s="191">
        <v>20285</v>
      </c>
      <c r="M769" s="191">
        <v>1917</v>
      </c>
      <c r="N769" s="190">
        <v>479</v>
      </c>
      <c r="O769" s="191">
        <v>34501</v>
      </c>
    </row>
    <row r="770" spans="1:15" ht="11.25" customHeight="1" x14ac:dyDescent="0.25">
      <c r="A770" s="266"/>
      <c r="B770" s="187" t="s">
        <v>212</v>
      </c>
      <c r="C770" s="188" t="s">
        <v>205</v>
      </c>
      <c r="D770" s="190">
        <v>91</v>
      </c>
      <c r="E770" s="190">
        <v>38</v>
      </c>
      <c r="F770" s="190">
        <v>73</v>
      </c>
      <c r="G770" s="190">
        <v>14</v>
      </c>
      <c r="H770" s="190">
        <v>10</v>
      </c>
      <c r="I770" s="190">
        <v>226</v>
      </c>
      <c r="J770" s="191">
        <v>17999</v>
      </c>
      <c r="K770" s="191">
        <v>7516</v>
      </c>
      <c r="L770" s="191">
        <v>14439</v>
      </c>
      <c r="M770" s="191">
        <v>2769</v>
      </c>
      <c r="N770" s="191">
        <v>1978</v>
      </c>
      <c r="O770" s="191">
        <v>44701</v>
      </c>
    </row>
    <row r="771" spans="1:15" ht="11.25" customHeight="1" x14ac:dyDescent="0.25">
      <c r="A771" s="267"/>
      <c r="B771" s="268" t="s">
        <v>13</v>
      </c>
      <c r="C771" s="268"/>
      <c r="D771" s="190">
        <v>754</v>
      </c>
      <c r="E771" s="191">
        <v>1315</v>
      </c>
      <c r="F771" s="191">
        <v>3347</v>
      </c>
      <c r="G771" s="190">
        <v>453</v>
      </c>
      <c r="H771" s="190">
        <v>161</v>
      </c>
      <c r="I771" s="195">
        <v>6030</v>
      </c>
      <c r="J771" s="191">
        <v>103860</v>
      </c>
      <c r="K771" s="191">
        <v>135719</v>
      </c>
      <c r="L771" s="191">
        <v>330523</v>
      </c>
      <c r="M771" s="191">
        <v>46779</v>
      </c>
      <c r="N771" s="191">
        <v>23430</v>
      </c>
      <c r="O771" s="197">
        <v>640311</v>
      </c>
    </row>
    <row r="772" spans="1:15" ht="11.25" customHeight="1" x14ac:dyDescent="0.25">
      <c r="A772" s="265" t="s">
        <v>132</v>
      </c>
      <c r="B772" s="187" t="s">
        <v>203</v>
      </c>
      <c r="C772" s="188" t="s">
        <v>204</v>
      </c>
      <c r="D772" s="189"/>
      <c r="E772" s="189"/>
      <c r="F772" s="189"/>
      <c r="G772" s="189"/>
      <c r="H772" s="189"/>
      <c r="I772" s="189"/>
      <c r="J772" s="189"/>
      <c r="K772" s="189"/>
      <c r="L772" s="189"/>
      <c r="M772" s="189"/>
      <c r="N772" s="189"/>
      <c r="O772" s="189"/>
    </row>
    <row r="773" spans="1:15" ht="11.25" customHeight="1" x14ac:dyDescent="0.25">
      <c r="A773" s="266"/>
      <c r="B773" s="187" t="s">
        <v>203</v>
      </c>
      <c r="C773" s="188" t="s">
        <v>205</v>
      </c>
      <c r="D773" s="189"/>
      <c r="E773" s="189"/>
      <c r="F773" s="189"/>
      <c r="G773" s="189"/>
      <c r="H773" s="189"/>
      <c r="I773" s="189"/>
      <c r="J773" s="189"/>
      <c r="K773" s="189"/>
      <c r="L773" s="189"/>
      <c r="M773" s="189"/>
      <c r="N773" s="189"/>
      <c r="O773" s="189"/>
    </row>
    <row r="774" spans="1:15" ht="11.25" customHeight="1" x14ac:dyDescent="0.25">
      <c r="A774" s="266"/>
      <c r="B774" s="187" t="s">
        <v>206</v>
      </c>
      <c r="C774" s="188" t="s">
        <v>204</v>
      </c>
      <c r="D774" s="189"/>
      <c r="E774" s="189"/>
      <c r="F774" s="189"/>
      <c r="G774" s="189"/>
      <c r="H774" s="189"/>
      <c r="I774" s="189"/>
      <c r="J774" s="189"/>
      <c r="K774" s="189"/>
      <c r="L774" s="189"/>
      <c r="M774" s="189"/>
      <c r="N774" s="189"/>
      <c r="O774" s="189"/>
    </row>
    <row r="775" spans="1:15" ht="11.25" customHeight="1" x14ac:dyDescent="0.25">
      <c r="A775" s="266"/>
      <c r="B775" s="187" t="s">
        <v>206</v>
      </c>
      <c r="C775" s="188" t="s">
        <v>205</v>
      </c>
      <c r="D775" s="189"/>
      <c r="E775" s="189"/>
      <c r="F775" s="189"/>
      <c r="G775" s="189"/>
      <c r="H775" s="189"/>
      <c r="I775" s="189"/>
      <c r="J775" s="189"/>
      <c r="K775" s="189"/>
      <c r="L775" s="189"/>
      <c r="M775" s="189"/>
      <c r="N775" s="189"/>
      <c r="O775" s="189"/>
    </row>
    <row r="776" spans="1:15" ht="11.25" customHeight="1" x14ac:dyDescent="0.25">
      <c r="A776" s="266"/>
      <c r="B776" s="187" t="s">
        <v>207</v>
      </c>
      <c r="C776" s="188" t="s">
        <v>204</v>
      </c>
      <c r="D776" s="190">
        <v>45</v>
      </c>
      <c r="E776" s="190">
        <v>14</v>
      </c>
      <c r="F776" s="190">
        <v>10</v>
      </c>
      <c r="G776" s="190">
        <v>2</v>
      </c>
      <c r="H776" s="190">
        <v>10</v>
      </c>
      <c r="I776" s="190">
        <v>81</v>
      </c>
      <c r="J776" s="191">
        <v>12774</v>
      </c>
      <c r="K776" s="191">
        <v>3974</v>
      </c>
      <c r="L776" s="191">
        <v>2839</v>
      </c>
      <c r="M776" s="190">
        <v>568</v>
      </c>
      <c r="N776" s="191">
        <v>2839</v>
      </c>
      <c r="O776" s="191">
        <v>22994</v>
      </c>
    </row>
    <row r="777" spans="1:15" ht="11.25" customHeight="1" x14ac:dyDescent="0.25">
      <c r="A777" s="266"/>
      <c r="B777" s="187" t="s">
        <v>207</v>
      </c>
      <c r="C777" s="188" t="s">
        <v>205</v>
      </c>
      <c r="D777" s="190">
        <v>48</v>
      </c>
      <c r="E777" s="190">
        <v>10</v>
      </c>
      <c r="F777" s="190">
        <v>12</v>
      </c>
      <c r="G777" s="190">
        <v>5</v>
      </c>
      <c r="H777" s="190">
        <v>3</v>
      </c>
      <c r="I777" s="190">
        <v>78</v>
      </c>
      <c r="J777" s="191">
        <v>14359</v>
      </c>
      <c r="K777" s="191">
        <v>2991</v>
      </c>
      <c r="L777" s="191">
        <v>3590</v>
      </c>
      <c r="M777" s="191">
        <v>1496</v>
      </c>
      <c r="N777" s="190">
        <v>897</v>
      </c>
      <c r="O777" s="191">
        <v>23333</v>
      </c>
    </row>
    <row r="778" spans="1:15" ht="11.25" customHeight="1" x14ac:dyDescent="0.25">
      <c r="A778" s="266"/>
      <c r="B778" s="187" t="s">
        <v>208</v>
      </c>
      <c r="C778" s="188" t="s">
        <v>204</v>
      </c>
      <c r="D778" s="190">
        <v>2</v>
      </c>
      <c r="E778" s="189"/>
      <c r="F778" s="190">
        <v>1</v>
      </c>
      <c r="G778" s="189"/>
      <c r="H778" s="189"/>
      <c r="I778" s="190">
        <v>3</v>
      </c>
      <c r="J778" s="190">
        <v>195</v>
      </c>
      <c r="K778" s="189"/>
      <c r="L778" s="190">
        <v>98</v>
      </c>
      <c r="M778" s="189"/>
      <c r="N778" s="189"/>
      <c r="O778" s="190">
        <v>293</v>
      </c>
    </row>
    <row r="779" spans="1:15" ht="11.25" customHeight="1" x14ac:dyDescent="0.25">
      <c r="A779" s="266"/>
      <c r="B779" s="187" t="s">
        <v>208</v>
      </c>
      <c r="C779" s="188" t="s">
        <v>205</v>
      </c>
      <c r="D779" s="190">
        <v>1</v>
      </c>
      <c r="E779" s="190">
        <v>1</v>
      </c>
      <c r="F779" s="189"/>
      <c r="G779" s="190">
        <v>1</v>
      </c>
      <c r="H779" s="189"/>
      <c r="I779" s="190">
        <v>3</v>
      </c>
      <c r="J779" s="190">
        <v>178</v>
      </c>
      <c r="K779" s="190">
        <v>178</v>
      </c>
      <c r="L779" s="189"/>
      <c r="M779" s="190">
        <v>178</v>
      </c>
      <c r="N779" s="189"/>
      <c r="O779" s="190">
        <v>534</v>
      </c>
    </row>
    <row r="780" spans="1:15" ht="11.25" customHeight="1" x14ac:dyDescent="0.25">
      <c r="A780" s="266"/>
      <c r="B780" s="187" t="s">
        <v>209</v>
      </c>
      <c r="C780" s="188" t="s">
        <v>204</v>
      </c>
      <c r="D780" s="190">
        <v>462</v>
      </c>
      <c r="E780" s="190">
        <v>132</v>
      </c>
      <c r="F780" s="190">
        <v>129</v>
      </c>
      <c r="G780" s="190">
        <v>62</v>
      </c>
      <c r="H780" s="190">
        <v>32</v>
      </c>
      <c r="I780" s="190">
        <v>817</v>
      </c>
      <c r="J780" s="191">
        <v>41272</v>
      </c>
      <c r="K780" s="191">
        <v>11792</v>
      </c>
      <c r="L780" s="191">
        <v>11524</v>
      </c>
      <c r="M780" s="191">
        <v>5539</v>
      </c>
      <c r="N780" s="191">
        <v>2859</v>
      </c>
      <c r="O780" s="191">
        <v>72986</v>
      </c>
    </row>
    <row r="781" spans="1:15" ht="11.25" customHeight="1" x14ac:dyDescent="0.25">
      <c r="A781" s="266"/>
      <c r="B781" s="187" t="s">
        <v>210</v>
      </c>
      <c r="C781" s="188" t="s">
        <v>205</v>
      </c>
      <c r="D781" s="190">
        <v>245</v>
      </c>
      <c r="E781" s="190">
        <v>81</v>
      </c>
      <c r="F781" s="190">
        <v>104</v>
      </c>
      <c r="G781" s="190">
        <v>39</v>
      </c>
      <c r="H781" s="190">
        <v>23</v>
      </c>
      <c r="I781" s="190">
        <v>492</v>
      </c>
      <c r="J781" s="191">
        <v>43690</v>
      </c>
      <c r="K781" s="191">
        <v>14445</v>
      </c>
      <c r="L781" s="191">
        <v>18546</v>
      </c>
      <c r="M781" s="191">
        <v>6955</v>
      </c>
      <c r="N781" s="191">
        <v>4102</v>
      </c>
      <c r="O781" s="191">
        <v>87738</v>
      </c>
    </row>
    <row r="782" spans="1:15" ht="11.25" customHeight="1" x14ac:dyDescent="0.25">
      <c r="A782" s="266"/>
      <c r="B782" s="187" t="s">
        <v>211</v>
      </c>
      <c r="C782" s="188" t="s">
        <v>204</v>
      </c>
      <c r="D782" s="190">
        <v>330</v>
      </c>
      <c r="E782" s="190">
        <v>74</v>
      </c>
      <c r="F782" s="190">
        <v>87</v>
      </c>
      <c r="G782" s="190">
        <v>32</v>
      </c>
      <c r="H782" s="190">
        <v>14</v>
      </c>
      <c r="I782" s="190">
        <v>537</v>
      </c>
      <c r="J782" s="191">
        <v>52710</v>
      </c>
      <c r="K782" s="191">
        <v>11820</v>
      </c>
      <c r="L782" s="191">
        <v>13896</v>
      </c>
      <c r="M782" s="191">
        <v>5111</v>
      </c>
      <c r="N782" s="191">
        <v>2236</v>
      </c>
      <c r="O782" s="191">
        <v>85773</v>
      </c>
    </row>
    <row r="783" spans="1:15" ht="11.25" customHeight="1" x14ac:dyDescent="0.25">
      <c r="A783" s="266"/>
      <c r="B783" s="187" t="s">
        <v>212</v>
      </c>
      <c r="C783" s="188" t="s">
        <v>205</v>
      </c>
      <c r="D783" s="190">
        <v>306</v>
      </c>
      <c r="E783" s="190">
        <v>65</v>
      </c>
      <c r="F783" s="190">
        <v>93</v>
      </c>
      <c r="G783" s="190">
        <v>31</v>
      </c>
      <c r="H783" s="190">
        <v>24</v>
      </c>
      <c r="I783" s="190">
        <v>519</v>
      </c>
      <c r="J783" s="191">
        <v>60525</v>
      </c>
      <c r="K783" s="191">
        <v>12857</v>
      </c>
      <c r="L783" s="191">
        <v>18395</v>
      </c>
      <c r="M783" s="191">
        <v>6132</v>
      </c>
      <c r="N783" s="191">
        <v>4747</v>
      </c>
      <c r="O783" s="191">
        <v>102656</v>
      </c>
    </row>
    <row r="784" spans="1:15" ht="11.25" customHeight="1" x14ac:dyDescent="0.25">
      <c r="A784" s="267"/>
      <c r="B784" s="268" t="s">
        <v>13</v>
      </c>
      <c r="C784" s="268"/>
      <c r="D784" s="191">
        <v>1439</v>
      </c>
      <c r="E784" s="190">
        <v>377</v>
      </c>
      <c r="F784" s="190">
        <v>436</v>
      </c>
      <c r="G784" s="190">
        <v>172</v>
      </c>
      <c r="H784" s="190">
        <v>106</v>
      </c>
      <c r="I784" s="195">
        <v>2530</v>
      </c>
      <c r="J784" s="191">
        <v>225703</v>
      </c>
      <c r="K784" s="191">
        <v>58057</v>
      </c>
      <c r="L784" s="191">
        <v>68888</v>
      </c>
      <c r="M784" s="191">
        <v>25979</v>
      </c>
      <c r="N784" s="191">
        <v>17680</v>
      </c>
      <c r="O784" s="197">
        <v>396307</v>
      </c>
    </row>
    <row r="785" spans="1:15" ht="11.25" customHeight="1" x14ac:dyDescent="0.25">
      <c r="A785" s="265" t="s">
        <v>213</v>
      </c>
      <c r="B785" s="187" t="s">
        <v>203</v>
      </c>
      <c r="C785" s="188" t="s">
        <v>204</v>
      </c>
      <c r="D785" s="191">
        <v>3928</v>
      </c>
      <c r="E785" s="191">
        <v>2210</v>
      </c>
      <c r="F785" s="191">
        <v>1925</v>
      </c>
      <c r="G785" s="190">
        <v>869</v>
      </c>
      <c r="H785" s="190">
        <v>721</v>
      </c>
      <c r="I785" s="191">
        <v>9653</v>
      </c>
      <c r="J785" s="191">
        <v>1709889</v>
      </c>
      <c r="K785" s="191">
        <v>964205</v>
      </c>
      <c r="L785" s="191">
        <v>843759</v>
      </c>
      <c r="M785" s="191">
        <v>382117</v>
      </c>
      <c r="N785" s="191">
        <v>317610</v>
      </c>
      <c r="O785" s="191">
        <v>4217580</v>
      </c>
    </row>
    <row r="786" spans="1:15" ht="11.25" customHeight="1" x14ac:dyDescent="0.25">
      <c r="A786" s="266"/>
      <c r="B786" s="187" t="s">
        <v>203</v>
      </c>
      <c r="C786" s="188" t="s">
        <v>205</v>
      </c>
      <c r="D786" s="191">
        <v>3659</v>
      </c>
      <c r="E786" s="191">
        <v>2085</v>
      </c>
      <c r="F786" s="191">
        <v>1790</v>
      </c>
      <c r="G786" s="190">
        <v>876</v>
      </c>
      <c r="H786" s="190">
        <v>682</v>
      </c>
      <c r="I786" s="191">
        <v>9092</v>
      </c>
      <c r="J786" s="191">
        <v>1545008</v>
      </c>
      <c r="K786" s="191">
        <v>882113</v>
      </c>
      <c r="L786" s="191">
        <v>760316</v>
      </c>
      <c r="M786" s="191">
        <v>373194</v>
      </c>
      <c r="N786" s="191">
        <v>290540</v>
      </c>
      <c r="O786" s="191">
        <v>3851171</v>
      </c>
    </row>
    <row r="787" spans="1:15" ht="11.25" customHeight="1" x14ac:dyDescent="0.25">
      <c r="A787" s="266"/>
      <c r="B787" s="187" t="s">
        <v>206</v>
      </c>
      <c r="C787" s="188" t="s">
        <v>204</v>
      </c>
      <c r="D787" s="191">
        <v>21118</v>
      </c>
      <c r="E787" s="191">
        <v>12764</v>
      </c>
      <c r="F787" s="191">
        <v>10374</v>
      </c>
      <c r="G787" s="191">
        <v>6663</v>
      </c>
      <c r="H787" s="191">
        <v>5864</v>
      </c>
      <c r="I787" s="191">
        <v>56783</v>
      </c>
      <c r="J787" s="191">
        <v>9148949</v>
      </c>
      <c r="K787" s="191">
        <v>5555430</v>
      </c>
      <c r="L787" s="191">
        <v>4535556</v>
      </c>
      <c r="M787" s="191">
        <v>2913741</v>
      </c>
      <c r="N787" s="191">
        <v>2558495</v>
      </c>
      <c r="O787" s="191">
        <v>24712171</v>
      </c>
    </row>
    <row r="788" spans="1:15" ht="11.25" customHeight="1" x14ac:dyDescent="0.25">
      <c r="A788" s="266"/>
      <c r="B788" s="187" t="s">
        <v>206</v>
      </c>
      <c r="C788" s="188" t="s">
        <v>205</v>
      </c>
      <c r="D788" s="191">
        <v>19981</v>
      </c>
      <c r="E788" s="191">
        <v>12263</v>
      </c>
      <c r="F788" s="191">
        <v>9717</v>
      </c>
      <c r="G788" s="191">
        <v>6348</v>
      </c>
      <c r="H788" s="191">
        <v>5496</v>
      </c>
      <c r="I788" s="191">
        <v>53805</v>
      </c>
      <c r="J788" s="191">
        <v>8439274</v>
      </c>
      <c r="K788" s="191">
        <v>5205159</v>
      </c>
      <c r="L788" s="191">
        <v>4141906</v>
      </c>
      <c r="M788" s="191">
        <v>2709738</v>
      </c>
      <c r="N788" s="191">
        <v>2337227</v>
      </c>
      <c r="O788" s="191">
        <v>22833304</v>
      </c>
    </row>
    <row r="789" spans="1:15" ht="11.25" customHeight="1" x14ac:dyDescent="0.25">
      <c r="A789" s="266"/>
      <c r="B789" s="187" t="s">
        <v>207</v>
      </c>
      <c r="C789" s="188" t="s">
        <v>204</v>
      </c>
      <c r="D789" s="191">
        <v>49875</v>
      </c>
      <c r="E789" s="191">
        <v>34420</v>
      </c>
      <c r="F789" s="191">
        <v>31931</v>
      </c>
      <c r="G789" s="191">
        <v>17299</v>
      </c>
      <c r="H789" s="191">
        <v>21107</v>
      </c>
      <c r="I789" s="191">
        <v>154632</v>
      </c>
      <c r="J789" s="191">
        <v>14190486</v>
      </c>
      <c r="K789" s="191">
        <v>9857455</v>
      </c>
      <c r="L789" s="191">
        <v>9157395</v>
      </c>
      <c r="M789" s="191">
        <v>4977985</v>
      </c>
      <c r="N789" s="191">
        <v>6053769</v>
      </c>
      <c r="O789" s="191">
        <v>44237090</v>
      </c>
    </row>
    <row r="790" spans="1:15" ht="11.25" customHeight="1" x14ac:dyDescent="0.25">
      <c r="A790" s="266"/>
      <c r="B790" s="187" t="s">
        <v>207</v>
      </c>
      <c r="C790" s="188" t="s">
        <v>205</v>
      </c>
      <c r="D790" s="191">
        <v>47264</v>
      </c>
      <c r="E790" s="191">
        <v>32225</v>
      </c>
      <c r="F790" s="191">
        <v>30014</v>
      </c>
      <c r="G790" s="191">
        <v>16354</v>
      </c>
      <c r="H790" s="191">
        <v>19877</v>
      </c>
      <c r="I790" s="191">
        <v>145734</v>
      </c>
      <c r="J790" s="191">
        <v>14168529</v>
      </c>
      <c r="K790" s="191">
        <v>9723465</v>
      </c>
      <c r="L790" s="191">
        <v>9068359</v>
      </c>
      <c r="M790" s="191">
        <v>4962637</v>
      </c>
      <c r="N790" s="191">
        <v>6008177</v>
      </c>
      <c r="O790" s="191">
        <v>43931167</v>
      </c>
    </row>
    <row r="791" spans="1:15" ht="11.25" customHeight="1" x14ac:dyDescent="0.25">
      <c r="A791" s="266"/>
      <c r="B791" s="187" t="s">
        <v>208</v>
      </c>
      <c r="C791" s="188" t="s">
        <v>204</v>
      </c>
      <c r="D791" s="191">
        <v>8455</v>
      </c>
      <c r="E791" s="191">
        <v>6733</v>
      </c>
      <c r="F791" s="191">
        <v>7352</v>
      </c>
      <c r="G791" s="191">
        <v>3250</v>
      </c>
      <c r="H791" s="191">
        <v>4067</v>
      </c>
      <c r="I791" s="191">
        <v>29857</v>
      </c>
      <c r="J791" s="191">
        <v>826256</v>
      </c>
      <c r="K791" s="191">
        <v>662546</v>
      </c>
      <c r="L791" s="191">
        <v>724169</v>
      </c>
      <c r="M791" s="191">
        <v>321198</v>
      </c>
      <c r="N791" s="191">
        <v>400747</v>
      </c>
      <c r="O791" s="191">
        <v>2934916</v>
      </c>
    </row>
    <row r="792" spans="1:15" ht="11.25" customHeight="1" x14ac:dyDescent="0.25">
      <c r="A792" s="266"/>
      <c r="B792" s="187" t="s">
        <v>208</v>
      </c>
      <c r="C792" s="188" t="s">
        <v>205</v>
      </c>
      <c r="D792" s="191">
        <v>8148</v>
      </c>
      <c r="E792" s="191">
        <v>6251</v>
      </c>
      <c r="F792" s="191">
        <v>6836</v>
      </c>
      <c r="G792" s="191">
        <v>3010</v>
      </c>
      <c r="H792" s="191">
        <v>4058</v>
      </c>
      <c r="I792" s="191">
        <v>28303</v>
      </c>
      <c r="J792" s="191">
        <v>1448914</v>
      </c>
      <c r="K792" s="191">
        <v>1118030</v>
      </c>
      <c r="L792" s="191">
        <v>1223519</v>
      </c>
      <c r="M792" s="191">
        <v>539534</v>
      </c>
      <c r="N792" s="191">
        <v>726381</v>
      </c>
      <c r="O792" s="191">
        <v>5056378</v>
      </c>
    </row>
    <row r="793" spans="1:15" ht="11.25" customHeight="1" x14ac:dyDescent="0.25">
      <c r="A793" s="266"/>
      <c r="B793" s="187" t="s">
        <v>209</v>
      </c>
      <c r="C793" s="188" t="s">
        <v>204</v>
      </c>
      <c r="D793" s="191">
        <v>143020</v>
      </c>
      <c r="E793" s="191">
        <v>109506</v>
      </c>
      <c r="F793" s="191">
        <v>117383</v>
      </c>
      <c r="G793" s="191">
        <v>59063</v>
      </c>
      <c r="H793" s="191">
        <v>62196</v>
      </c>
      <c r="I793" s="191">
        <v>491168</v>
      </c>
      <c r="J793" s="191">
        <v>12813909</v>
      </c>
      <c r="K793" s="191">
        <v>9872385</v>
      </c>
      <c r="L793" s="191">
        <v>10600145</v>
      </c>
      <c r="M793" s="191">
        <v>5356162</v>
      </c>
      <c r="N793" s="191">
        <v>5630972</v>
      </c>
      <c r="O793" s="191">
        <v>44273573</v>
      </c>
    </row>
    <row r="794" spans="1:15" ht="11.25" customHeight="1" x14ac:dyDescent="0.25">
      <c r="A794" s="266"/>
      <c r="B794" s="187" t="s">
        <v>210</v>
      </c>
      <c r="C794" s="188" t="s">
        <v>205</v>
      </c>
      <c r="D794" s="191">
        <v>144655</v>
      </c>
      <c r="E794" s="191">
        <v>102003</v>
      </c>
      <c r="F794" s="191">
        <v>109174</v>
      </c>
      <c r="G794" s="191">
        <v>50334</v>
      </c>
      <c r="H794" s="191">
        <v>57480</v>
      </c>
      <c r="I794" s="191">
        <v>463646</v>
      </c>
      <c r="J794" s="191">
        <v>25852657</v>
      </c>
      <c r="K794" s="191">
        <v>18333793</v>
      </c>
      <c r="L794" s="191">
        <v>19647902</v>
      </c>
      <c r="M794" s="191">
        <v>9097887</v>
      </c>
      <c r="N794" s="191">
        <v>10367874</v>
      </c>
      <c r="O794" s="191">
        <v>83300113</v>
      </c>
    </row>
    <row r="795" spans="1:15" ht="11.25" customHeight="1" x14ac:dyDescent="0.25">
      <c r="A795" s="266"/>
      <c r="B795" s="187" t="s">
        <v>211</v>
      </c>
      <c r="C795" s="188" t="s">
        <v>204</v>
      </c>
      <c r="D795" s="191">
        <v>42123</v>
      </c>
      <c r="E795" s="191">
        <v>32940</v>
      </c>
      <c r="F795" s="191">
        <v>33557</v>
      </c>
      <c r="G795" s="191">
        <v>14118</v>
      </c>
      <c r="H795" s="191">
        <v>19139</v>
      </c>
      <c r="I795" s="191">
        <v>141877</v>
      </c>
      <c r="J795" s="191">
        <v>6745224</v>
      </c>
      <c r="K795" s="191">
        <v>5303000</v>
      </c>
      <c r="L795" s="191">
        <v>5427577</v>
      </c>
      <c r="M795" s="191">
        <v>2302818</v>
      </c>
      <c r="N795" s="191">
        <v>3100956</v>
      </c>
      <c r="O795" s="191">
        <v>22879575</v>
      </c>
    </row>
    <row r="796" spans="1:15" ht="11.25" customHeight="1" x14ac:dyDescent="0.25">
      <c r="A796" s="266"/>
      <c r="B796" s="187" t="s">
        <v>212</v>
      </c>
      <c r="C796" s="188" t="s">
        <v>205</v>
      </c>
      <c r="D796" s="191">
        <v>102545</v>
      </c>
      <c r="E796" s="191">
        <v>80437</v>
      </c>
      <c r="F796" s="191">
        <v>80528</v>
      </c>
      <c r="G796" s="191">
        <v>32675</v>
      </c>
      <c r="H796" s="191">
        <v>45101</v>
      </c>
      <c r="I796" s="191">
        <v>341286</v>
      </c>
      <c r="J796" s="191">
        <v>20329151</v>
      </c>
      <c r="K796" s="191">
        <v>16029127</v>
      </c>
      <c r="L796" s="191">
        <v>16105647</v>
      </c>
      <c r="M796" s="191">
        <v>6596738</v>
      </c>
      <c r="N796" s="191">
        <v>9044182</v>
      </c>
      <c r="O796" s="191">
        <v>68104845</v>
      </c>
    </row>
    <row r="797" spans="1:15" s="70" customFormat="1" ht="11.25" customHeight="1" x14ac:dyDescent="0.25">
      <c r="A797" s="267"/>
      <c r="B797" s="268" t="s">
        <v>13</v>
      </c>
      <c r="C797" s="268"/>
      <c r="D797" s="191">
        <v>594771</v>
      </c>
      <c r="E797" s="191">
        <v>433837</v>
      </c>
      <c r="F797" s="191">
        <v>440581</v>
      </c>
      <c r="G797" s="191">
        <v>210859</v>
      </c>
      <c r="H797" s="191">
        <v>245788</v>
      </c>
      <c r="I797" s="195">
        <v>1925836</v>
      </c>
      <c r="J797" s="191">
        <v>117218246</v>
      </c>
      <c r="K797" s="191">
        <v>83506708</v>
      </c>
      <c r="L797" s="191">
        <v>82236250</v>
      </c>
      <c r="M797" s="191">
        <v>40533749</v>
      </c>
      <c r="N797" s="191">
        <v>46836930</v>
      </c>
      <c r="O797" s="197">
        <v>370331883</v>
      </c>
    </row>
  </sheetData>
  <mergeCells count="128">
    <mergeCell ref="A2:O2"/>
    <mergeCell ref="A3:A4"/>
    <mergeCell ref="B3:C4"/>
    <mergeCell ref="D3:I3"/>
    <mergeCell ref="J3:O3"/>
    <mergeCell ref="A5:A17"/>
    <mergeCell ref="B17:C17"/>
    <mergeCell ref="A57:A69"/>
    <mergeCell ref="B69:C69"/>
    <mergeCell ref="A70:A82"/>
    <mergeCell ref="B82:C82"/>
    <mergeCell ref="A83:A95"/>
    <mergeCell ref="B95:C95"/>
    <mergeCell ref="A18:A30"/>
    <mergeCell ref="B30:C30"/>
    <mergeCell ref="A31:A43"/>
    <mergeCell ref="B43:C43"/>
    <mergeCell ref="A44:A56"/>
    <mergeCell ref="B56:C56"/>
    <mergeCell ref="A135:A147"/>
    <mergeCell ref="B147:C147"/>
    <mergeCell ref="A148:A160"/>
    <mergeCell ref="B160:C160"/>
    <mergeCell ref="A161:A173"/>
    <mergeCell ref="B173:C173"/>
    <mergeCell ref="A96:A108"/>
    <mergeCell ref="B108:C108"/>
    <mergeCell ref="A109:A121"/>
    <mergeCell ref="B121:C121"/>
    <mergeCell ref="A122:A134"/>
    <mergeCell ref="B134:C134"/>
    <mergeCell ref="A213:A225"/>
    <mergeCell ref="B225:C225"/>
    <mergeCell ref="A226:A238"/>
    <mergeCell ref="B238:C238"/>
    <mergeCell ref="A239:A251"/>
    <mergeCell ref="B251:C251"/>
    <mergeCell ref="A174:A186"/>
    <mergeCell ref="B186:C186"/>
    <mergeCell ref="A187:A199"/>
    <mergeCell ref="B199:C199"/>
    <mergeCell ref="A200:A212"/>
    <mergeCell ref="B212:C212"/>
    <mergeCell ref="A291:A303"/>
    <mergeCell ref="B303:C303"/>
    <mergeCell ref="A304:A316"/>
    <mergeCell ref="B316:C316"/>
    <mergeCell ref="A317:A329"/>
    <mergeCell ref="B329:C329"/>
    <mergeCell ref="A252:A264"/>
    <mergeCell ref="B264:C264"/>
    <mergeCell ref="A265:A277"/>
    <mergeCell ref="B277:C277"/>
    <mergeCell ref="A278:A290"/>
    <mergeCell ref="B290:C290"/>
    <mergeCell ref="A369:A381"/>
    <mergeCell ref="B381:C381"/>
    <mergeCell ref="A382:A394"/>
    <mergeCell ref="B394:C394"/>
    <mergeCell ref="A395:A407"/>
    <mergeCell ref="B407:C407"/>
    <mergeCell ref="A330:A342"/>
    <mergeCell ref="B342:C342"/>
    <mergeCell ref="A343:A355"/>
    <mergeCell ref="B355:C355"/>
    <mergeCell ref="A356:A368"/>
    <mergeCell ref="B368:C368"/>
    <mergeCell ref="A447:A459"/>
    <mergeCell ref="B459:C459"/>
    <mergeCell ref="A460:A472"/>
    <mergeCell ref="B472:C472"/>
    <mergeCell ref="A473:A485"/>
    <mergeCell ref="B485:C485"/>
    <mergeCell ref="A408:A420"/>
    <mergeCell ref="B420:C420"/>
    <mergeCell ref="A421:A433"/>
    <mergeCell ref="B433:C433"/>
    <mergeCell ref="A434:A446"/>
    <mergeCell ref="B446:C446"/>
    <mergeCell ref="A525:A537"/>
    <mergeCell ref="B537:C537"/>
    <mergeCell ref="A538:A550"/>
    <mergeCell ref="B550:C550"/>
    <mergeCell ref="A551:A563"/>
    <mergeCell ref="B563:C563"/>
    <mergeCell ref="A486:A498"/>
    <mergeCell ref="B498:C498"/>
    <mergeCell ref="A499:A511"/>
    <mergeCell ref="B511:C511"/>
    <mergeCell ref="A512:A524"/>
    <mergeCell ref="B524:C524"/>
    <mergeCell ref="B680:C680"/>
    <mergeCell ref="A603:A615"/>
    <mergeCell ref="B615:C615"/>
    <mergeCell ref="A616:A628"/>
    <mergeCell ref="B628:C628"/>
    <mergeCell ref="A629:A641"/>
    <mergeCell ref="B641:C641"/>
    <mergeCell ref="A564:A576"/>
    <mergeCell ref="B576:C576"/>
    <mergeCell ref="A577:A589"/>
    <mergeCell ref="B589:C589"/>
    <mergeCell ref="A590:A602"/>
    <mergeCell ref="B602:C602"/>
    <mergeCell ref="M1:O1"/>
    <mergeCell ref="A759:A771"/>
    <mergeCell ref="B771:C771"/>
    <mergeCell ref="A772:A784"/>
    <mergeCell ref="B784:C784"/>
    <mergeCell ref="A785:A797"/>
    <mergeCell ref="B797:C797"/>
    <mergeCell ref="A720:A732"/>
    <mergeCell ref="B732:C732"/>
    <mergeCell ref="A733:A745"/>
    <mergeCell ref="B745:C745"/>
    <mergeCell ref="A746:A758"/>
    <mergeCell ref="B758:C758"/>
    <mergeCell ref="A681:A693"/>
    <mergeCell ref="B693:C693"/>
    <mergeCell ref="A694:A706"/>
    <mergeCell ref="B706:C706"/>
    <mergeCell ref="A707:A719"/>
    <mergeCell ref="B719:C719"/>
    <mergeCell ref="A642:A654"/>
    <mergeCell ref="B654:C654"/>
    <mergeCell ref="A655:A667"/>
    <mergeCell ref="B667:C667"/>
    <mergeCell ref="A668:A680"/>
  </mergeCells>
  <pageMargins left="0.7" right="0.7" top="0.75" bottom="0.75" header="0.3" footer="0.3"/>
  <pageSetup paperSize="9" scale="56" orientation="portrait" r:id="rId1"/>
  <rowBreaks count="6" manualBreakCount="6">
    <brk id="108" max="16383" man="1"/>
    <brk id="225" max="16383" man="1"/>
    <brk id="342" max="16383" man="1"/>
    <brk id="459" max="16383" man="1"/>
    <brk id="576" max="16383" man="1"/>
    <brk id="693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9"/>
  <sheetViews>
    <sheetView view="pageBreakPreview" zoomScale="95" zoomScaleNormal="100" zoomScaleSheetLayoutView="95" workbookViewId="0">
      <pane xSplit="2" ySplit="4" topLeftCell="C56" activePane="bottomRight" state="frozen"/>
      <selection pane="topRight" activeCell="C1" sqref="C1"/>
      <selection pane="bottomLeft" activeCell="A5" sqref="A5"/>
      <selection pane="bottomRight" activeCell="B67" sqref="B67"/>
    </sheetView>
  </sheetViews>
  <sheetFormatPr defaultRowHeight="12.75" outlineLevelRow="1" x14ac:dyDescent="0.2"/>
  <cols>
    <col min="1" max="1" width="7.85546875" style="169" customWidth="1"/>
    <col min="2" max="2" width="35" style="170" customWidth="1"/>
    <col min="3" max="7" width="11" style="171" customWidth="1"/>
    <col min="8" max="8" width="11.5703125" style="171" customWidth="1"/>
    <col min="9" max="9" width="12.85546875" style="171" customWidth="1"/>
    <col min="10" max="14" width="11" style="171" customWidth="1"/>
    <col min="15" max="15" width="12.28515625" style="171" customWidth="1"/>
    <col min="16" max="17" width="12.28515625" style="226" customWidth="1"/>
    <col min="18" max="22" width="11" style="171" customWidth="1"/>
    <col min="23" max="23" width="12.140625" style="171" customWidth="1"/>
    <col min="24" max="257" width="9.140625" style="169"/>
    <col min="258" max="258" width="0" style="169" hidden="1" customWidth="1"/>
    <col min="259" max="259" width="35" style="169" customWidth="1"/>
    <col min="260" max="264" width="11" style="169" customWidth="1"/>
    <col min="265" max="265" width="11.5703125" style="169" customWidth="1"/>
    <col min="266" max="266" width="12.85546875" style="169" customWidth="1"/>
    <col min="267" max="271" width="11" style="169" customWidth="1"/>
    <col min="272" max="272" width="12.28515625" style="169" customWidth="1"/>
    <col min="273" max="273" width="3.7109375" style="169" customWidth="1"/>
    <col min="274" max="278" width="11" style="169" customWidth="1"/>
    <col min="279" max="279" width="12.140625" style="169" customWidth="1"/>
    <col min="280" max="513" width="9.140625" style="169"/>
    <col min="514" max="514" width="0" style="169" hidden="1" customWidth="1"/>
    <col min="515" max="515" width="35" style="169" customWidth="1"/>
    <col min="516" max="520" width="11" style="169" customWidth="1"/>
    <col min="521" max="521" width="11.5703125" style="169" customWidth="1"/>
    <col min="522" max="522" width="12.85546875" style="169" customWidth="1"/>
    <col min="523" max="527" width="11" style="169" customWidth="1"/>
    <col min="528" max="528" width="12.28515625" style="169" customWidth="1"/>
    <col min="529" max="529" width="3.7109375" style="169" customWidth="1"/>
    <col min="530" max="534" width="11" style="169" customWidth="1"/>
    <col min="535" max="535" width="12.140625" style="169" customWidth="1"/>
    <col min="536" max="769" width="9.140625" style="169"/>
    <col min="770" max="770" width="0" style="169" hidden="1" customWidth="1"/>
    <col min="771" max="771" width="35" style="169" customWidth="1"/>
    <col min="772" max="776" width="11" style="169" customWidth="1"/>
    <col min="777" max="777" width="11.5703125" style="169" customWidth="1"/>
    <col min="778" max="778" width="12.85546875" style="169" customWidth="1"/>
    <col min="779" max="783" width="11" style="169" customWidth="1"/>
    <col min="784" max="784" width="12.28515625" style="169" customWidth="1"/>
    <col min="785" max="785" width="3.7109375" style="169" customWidth="1"/>
    <col min="786" max="790" width="11" style="169" customWidth="1"/>
    <col min="791" max="791" width="12.140625" style="169" customWidth="1"/>
    <col min="792" max="1025" width="9.140625" style="169"/>
    <col min="1026" max="1026" width="0" style="169" hidden="1" customWidth="1"/>
    <col min="1027" max="1027" width="35" style="169" customWidth="1"/>
    <col min="1028" max="1032" width="11" style="169" customWidth="1"/>
    <col min="1033" max="1033" width="11.5703125" style="169" customWidth="1"/>
    <col min="1034" max="1034" width="12.85546875" style="169" customWidth="1"/>
    <col min="1035" max="1039" width="11" style="169" customWidth="1"/>
    <col min="1040" max="1040" width="12.28515625" style="169" customWidth="1"/>
    <col min="1041" max="1041" width="3.7109375" style="169" customWidth="1"/>
    <col min="1042" max="1046" width="11" style="169" customWidth="1"/>
    <col min="1047" max="1047" width="12.140625" style="169" customWidth="1"/>
    <col min="1048" max="1281" width="9.140625" style="169"/>
    <col min="1282" max="1282" width="0" style="169" hidden="1" customWidth="1"/>
    <col min="1283" max="1283" width="35" style="169" customWidth="1"/>
    <col min="1284" max="1288" width="11" style="169" customWidth="1"/>
    <col min="1289" max="1289" width="11.5703125" style="169" customWidth="1"/>
    <col min="1290" max="1290" width="12.85546875" style="169" customWidth="1"/>
    <col min="1291" max="1295" width="11" style="169" customWidth="1"/>
    <col min="1296" max="1296" width="12.28515625" style="169" customWidth="1"/>
    <col min="1297" max="1297" width="3.7109375" style="169" customWidth="1"/>
    <col min="1298" max="1302" width="11" style="169" customWidth="1"/>
    <col min="1303" max="1303" width="12.140625" style="169" customWidth="1"/>
    <col min="1304" max="1537" width="9.140625" style="169"/>
    <col min="1538" max="1538" width="0" style="169" hidden="1" customWidth="1"/>
    <col min="1539" max="1539" width="35" style="169" customWidth="1"/>
    <col min="1540" max="1544" width="11" style="169" customWidth="1"/>
    <col min="1545" max="1545" width="11.5703125" style="169" customWidth="1"/>
    <col min="1546" max="1546" width="12.85546875" style="169" customWidth="1"/>
    <col min="1547" max="1551" width="11" style="169" customWidth="1"/>
    <col min="1552" max="1552" width="12.28515625" style="169" customWidth="1"/>
    <col min="1553" max="1553" width="3.7109375" style="169" customWidth="1"/>
    <col min="1554" max="1558" width="11" style="169" customWidth="1"/>
    <col min="1559" max="1559" width="12.140625" style="169" customWidth="1"/>
    <col min="1560" max="1793" width="9.140625" style="169"/>
    <col min="1794" max="1794" width="0" style="169" hidden="1" customWidth="1"/>
    <col min="1795" max="1795" width="35" style="169" customWidth="1"/>
    <col min="1796" max="1800" width="11" style="169" customWidth="1"/>
    <col min="1801" max="1801" width="11.5703125" style="169" customWidth="1"/>
    <col min="1802" max="1802" width="12.85546875" style="169" customWidth="1"/>
    <col min="1803" max="1807" width="11" style="169" customWidth="1"/>
    <col min="1808" max="1808" width="12.28515625" style="169" customWidth="1"/>
    <col min="1809" max="1809" width="3.7109375" style="169" customWidth="1"/>
    <col min="1810" max="1814" width="11" style="169" customWidth="1"/>
    <col min="1815" max="1815" width="12.140625" style="169" customWidth="1"/>
    <col min="1816" max="2049" width="9.140625" style="169"/>
    <col min="2050" max="2050" width="0" style="169" hidden="1" customWidth="1"/>
    <col min="2051" max="2051" width="35" style="169" customWidth="1"/>
    <col min="2052" max="2056" width="11" style="169" customWidth="1"/>
    <col min="2057" max="2057" width="11.5703125" style="169" customWidth="1"/>
    <col min="2058" max="2058" width="12.85546875" style="169" customWidth="1"/>
    <col min="2059" max="2063" width="11" style="169" customWidth="1"/>
    <col min="2064" max="2064" width="12.28515625" style="169" customWidth="1"/>
    <col min="2065" max="2065" width="3.7109375" style="169" customWidth="1"/>
    <col min="2066" max="2070" width="11" style="169" customWidth="1"/>
    <col min="2071" max="2071" width="12.140625" style="169" customWidth="1"/>
    <col min="2072" max="2305" width="9.140625" style="169"/>
    <col min="2306" max="2306" width="0" style="169" hidden="1" customWidth="1"/>
    <col min="2307" max="2307" width="35" style="169" customWidth="1"/>
    <col min="2308" max="2312" width="11" style="169" customWidth="1"/>
    <col min="2313" max="2313" width="11.5703125" style="169" customWidth="1"/>
    <col min="2314" max="2314" width="12.85546875" style="169" customWidth="1"/>
    <col min="2315" max="2319" width="11" style="169" customWidth="1"/>
    <col min="2320" max="2320" width="12.28515625" style="169" customWidth="1"/>
    <col min="2321" max="2321" width="3.7109375" style="169" customWidth="1"/>
    <col min="2322" max="2326" width="11" style="169" customWidth="1"/>
    <col min="2327" max="2327" width="12.140625" style="169" customWidth="1"/>
    <col min="2328" max="2561" width="9.140625" style="169"/>
    <col min="2562" max="2562" width="0" style="169" hidden="1" customWidth="1"/>
    <col min="2563" max="2563" width="35" style="169" customWidth="1"/>
    <col min="2564" max="2568" width="11" style="169" customWidth="1"/>
    <col min="2569" max="2569" width="11.5703125" style="169" customWidth="1"/>
    <col min="2570" max="2570" width="12.85546875" style="169" customWidth="1"/>
    <col min="2571" max="2575" width="11" style="169" customWidth="1"/>
    <col min="2576" max="2576" width="12.28515625" style="169" customWidth="1"/>
    <col min="2577" max="2577" width="3.7109375" style="169" customWidth="1"/>
    <col min="2578" max="2582" width="11" style="169" customWidth="1"/>
    <col min="2583" max="2583" width="12.140625" style="169" customWidth="1"/>
    <col min="2584" max="2817" width="9.140625" style="169"/>
    <col min="2818" max="2818" width="0" style="169" hidden="1" customWidth="1"/>
    <col min="2819" max="2819" width="35" style="169" customWidth="1"/>
    <col min="2820" max="2824" width="11" style="169" customWidth="1"/>
    <col min="2825" max="2825" width="11.5703125" style="169" customWidth="1"/>
    <col min="2826" max="2826" width="12.85546875" style="169" customWidth="1"/>
    <col min="2827" max="2831" width="11" style="169" customWidth="1"/>
    <col min="2832" max="2832" width="12.28515625" style="169" customWidth="1"/>
    <col min="2833" max="2833" width="3.7109375" style="169" customWidth="1"/>
    <col min="2834" max="2838" width="11" style="169" customWidth="1"/>
    <col min="2839" max="2839" width="12.140625" style="169" customWidth="1"/>
    <col min="2840" max="3073" width="9.140625" style="169"/>
    <col min="3074" max="3074" width="0" style="169" hidden="1" customWidth="1"/>
    <col min="3075" max="3075" width="35" style="169" customWidth="1"/>
    <col min="3076" max="3080" width="11" style="169" customWidth="1"/>
    <col min="3081" max="3081" width="11.5703125" style="169" customWidth="1"/>
    <col min="3082" max="3082" width="12.85546875" style="169" customWidth="1"/>
    <col min="3083" max="3087" width="11" style="169" customWidth="1"/>
    <col min="3088" max="3088" width="12.28515625" style="169" customWidth="1"/>
    <col min="3089" max="3089" width="3.7109375" style="169" customWidth="1"/>
    <col min="3090" max="3094" width="11" style="169" customWidth="1"/>
    <col min="3095" max="3095" width="12.140625" style="169" customWidth="1"/>
    <col min="3096" max="3329" width="9.140625" style="169"/>
    <col min="3330" max="3330" width="0" style="169" hidden="1" customWidth="1"/>
    <col min="3331" max="3331" width="35" style="169" customWidth="1"/>
    <col min="3332" max="3336" width="11" style="169" customWidth="1"/>
    <col min="3337" max="3337" width="11.5703125" style="169" customWidth="1"/>
    <col min="3338" max="3338" width="12.85546875" style="169" customWidth="1"/>
    <col min="3339" max="3343" width="11" style="169" customWidth="1"/>
    <col min="3344" max="3344" width="12.28515625" style="169" customWidth="1"/>
    <col min="3345" max="3345" width="3.7109375" style="169" customWidth="1"/>
    <col min="3346" max="3350" width="11" style="169" customWidth="1"/>
    <col min="3351" max="3351" width="12.140625" style="169" customWidth="1"/>
    <col min="3352" max="3585" width="9.140625" style="169"/>
    <col min="3586" max="3586" width="0" style="169" hidden="1" customWidth="1"/>
    <col min="3587" max="3587" width="35" style="169" customWidth="1"/>
    <col min="3588" max="3592" width="11" style="169" customWidth="1"/>
    <col min="3593" max="3593" width="11.5703125" style="169" customWidth="1"/>
    <col min="3594" max="3594" width="12.85546875" style="169" customWidth="1"/>
    <col min="3595" max="3599" width="11" style="169" customWidth="1"/>
    <col min="3600" max="3600" width="12.28515625" style="169" customWidth="1"/>
    <col min="3601" max="3601" width="3.7109375" style="169" customWidth="1"/>
    <col min="3602" max="3606" width="11" style="169" customWidth="1"/>
    <col min="3607" max="3607" width="12.140625" style="169" customWidth="1"/>
    <col min="3608" max="3841" width="9.140625" style="169"/>
    <col min="3842" max="3842" width="0" style="169" hidden="1" customWidth="1"/>
    <col min="3843" max="3843" width="35" style="169" customWidth="1"/>
    <col min="3844" max="3848" width="11" style="169" customWidth="1"/>
    <col min="3849" max="3849" width="11.5703125" style="169" customWidth="1"/>
    <col min="3850" max="3850" width="12.85546875" style="169" customWidth="1"/>
    <col min="3851" max="3855" width="11" style="169" customWidth="1"/>
    <col min="3856" max="3856" width="12.28515625" style="169" customWidth="1"/>
    <col min="3857" max="3857" width="3.7109375" style="169" customWidth="1"/>
    <col min="3858" max="3862" width="11" style="169" customWidth="1"/>
    <col min="3863" max="3863" width="12.140625" style="169" customWidth="1"/>
    <col min="3864" max="4097" width="9.140625" style="169"/>
    <col min="4098" max="4098" width="0" style="169" hidden="1" customWidth="1"/>
    <col min="4099" max="4099" width="35" style="169" customWidth="1"/>
    <col min="4100" max="4104" width="11" style="169" customWidth="1"/>
    <col min="4105" max="4105" width="11.5703125" style="169" customWidth="1"/>
    <col min="4106" max="4106" width="12.85546875" style="169" customWidth="1"/>
    <col min="4107" max="4111" width="11" style="169" customWidth="1"/>
    <col min="4112" max="4112" width="12.28515625" style="169" customWidth="1"/>
    <col min="4113" max="4113" width="3.7109375" style="169" customWidth="1"/>
    <col min="4114" max="4118" width="11" style="169" customWidth="1"/>
    <col min="4119" max="4119" width="12.140625" style="169" customWidth="1"/>
    <col min="4120" max="4353" width="9.140625" style="169"/>
    <col min="4354" max="4354" width="0" style="169" hidden="1" customWidth="1"/>
    <col min="4355" max="4355" width="35" style="169" customWidth="1"/>
    <col min="4356" max="4360" width="11" style="169" customWidth="1"/>
    <col min="4361" max="4361" width="11.5703125" style="169" customWidth="1"/>
    <col min="4362" max="4362" width="12.85546875" style="169" customWidth="1"/>
    <col min="4363" max="4367" width="11" style="169" customWidth="1"/>
    <col min="4368" max="4368" width="12.28515625" style="169" customWidth="1"/>
    <col min="4369" max="4369" width="3.7109375" style="169" customWidth="1"/>
    <col min="4370" max="4374" width="11" style="169" customWidth="1"/>
    <col min="4375" max="4375" width="12.140625" style="169" customWidth="1"/>
    <col min="4376" max="4609" width="9.140625" style="169"/>
    <col min="4610" max="4610" width="0" style="169" hidden="1" customWidth="1"/>
    <col min="4611" max="4611" width="35" style="169" customWidth="1"/>
    <col min="4612" max="4616" width="11" style="169" customWidth="1"/>
    <col min="4617" max="4617" width="11.5703125" style="169" customWidth="1"/>
    <col min="4618" max="4618" width="12.85546875" style="169" customWidth="1"/>
    <col min="4619" max="4623" width="11" style="169" customWidth="1"/>
    <col min="4624" max="4624" width="12.28515625" style="169" customWidth="1"/>
    <col min="4625" max="4625" width="3.7109375" style="169" customWidth="1"/>
    <col min="4626" max="4630" width="11" style="169" customWidth="1"/>
    <col min="4631" max="4631" width="12.140625" style="169" customWidth="1"/>
    <col min="4632" max="4865" width="9.140625" style="169"/>
    <col min="4866" max="4866" width="0" style="169" hidden="1" customWidth="1"/>
    <col min="4867" max="4867" width="35" style="169" customWidth="1"/>
    <col min="4868" max="4872" width="11" style="169" customWidth="1"/>
    <col min="4873" max="4873" width="11.5703125" style="169" customWidth="1"/>
    <col min="4874" max="4874" width="12.85546875" style="169" customWidth="1"/>
    <col min="4875" max="4879" width="11" style="169" customWidth="1"/>
    <col min="4880" max="4880" width="12.28515625" style="169" customWidth="1"/>
    <col min="4881" max="4881" width="3.7109375" style="169" customWidth="1"/>
    <col min="4882" max="4886" width="11" style="169" customWidth="1"/>
    <col min="4887" max="4887" width="12.140625" style="169" customWidth="1"/>
    <col min="4888" max="5121" width="9.140625" style="169"/>
    <col min="5122" max="5122" width="0" style="169" hidden="1" customWidth="1"/>
    <col min="5123" max="5123" width="35" style="169" customWidth="1"/>
    <col min="5124" max="5128" width="11" style="169" customWidth="1"/>
    <col min="5129" max="5129" width="11.5703125" style="169" customWidth="1"/>
    <col min="5130" max="5130" width="12.85546875" style="169" customWidth="1"/>
    <col min="5131" max="5135" width="11" style="169" customWidth="1"/>
    <col min="5136" max="5136" width="12.28515625" style="169" customWidth="1"/>
    <col min="5137" max="5137" width="3.7109375" style="169" customWidth="1"/>
    <col min="5138" max="5142" width="11" style="169" customWidth="1"/>
    <col min="5143" max="5143" width="12.140625" style="169" customWidth="1"/>
    <col min="5144" max="5377" width="9.140625" style="169"/>
    <col min="5378" max="5378" width="0" style="169" hidden="1" customWidth="1"/>
    <col min="5379" max="5379" width="35" style="169" customWidth="1"/>
    <col min="5380" max="5384" width="11" style="169" customWidth="1"/>
    <col min="5385" max="5385" width="11.5703125" style="169" customWidth="1"/>
    <col min="5386" max="5386" width="12.85546875" style="169" customWidth="1"/>
    <col min="5387" max="5391" width="11" style="169" customWidth="1"/>
    <col min="5392" max="5392" width="12.28515625" style="169" customWidth="1"/>
    <col min="5393" max="5393" width="3.7109375" style="169" customWidth="1"/>
    <col min="5394" max="5398" width="11" style="169" customWidth="1"/>
    <col min="5399" max="5399" width="12.140625" style="169" customWidth="1"/>
    <col min="5400" max="5633" width="9.140625" style="169"/>
    <col min="5634" max="5634" width="0" style="169" hidden="1" customWidth="1"/>
    <col min="5635" max="5635" width="35" style="169" customWidth="1"/>
    <col min="5636" max="5640" width="11" style="169" customWidth="1"/>
    <col min="5641" max="5641" width="11.5703125" style="169" customWidth="1"/>
    <col min="5642" max="5642" width="12.85546875" style="169" customWidth="1"/>
    <col min="5643" max="5647" width="11" style="169" customWidth="1"/>
    <col min="5648" max="5648" width="12.28515625" style="169" customWidth="1"/>
    <col min="5649" max="5649" width="3.7109375" style="169" customWidth="1"/>
    <col min="5650" max="5654" width="11" style="169" customWidth="1"/>
    <col min="5655" max="5655" width="12.140625" style="169" customWidth="1"/>
    <col min="5656" max="5889" width="9.140625" style="169"/>
    <col min="5890" max="5890" width="0" style="169" hidden="1" customWidth="1"/>
    <col min="5891" max="5891" width="35" style="169" customWidth="1"/>
    <col min="5892" max="5896" width="11" style="169" customWidth="1"/>
    <col min="5897" max="5897" width="11.5703125" style="169" customWidth="1"/>
    <col min="5898" max="5898" width="12.85546875" style="169" customWidth="1"/>
    <col min="5899" max="5903" width="11" style="169" customWidth="1"/>
    <col min="5904" max="5904" width="12.28515625" style="169" customWidth="1"/>
    <col min="5905" max="5905" width="3.7109375" style="169" customWidth="1"/>
    <col min="5906" max="5910" width="11" style="169" customWidth="1"/>
    <col min="5911" max="5911" width="12.140625" style="169" customWidth="1"/>
    <col min="5912" max="6145" width="9.140625" style="169"/>
    <col min="6146" max="6146" width="0" style="169" hidden="1" customWidth="1"/>
    <col min="6147" max="6147" width="35" style="169" customWidth="1"/>
    <col min="6148" max="6152" width="11" style="169" customWidth="1"/>
    <col min="6153" max="6153" width="11.5703125" style="169" customWidth="1"/>
    <col min="6154" max="6154" width="12.85546875" style="169" customWidth="1"/>
    <col min="6155" max="6159" width="11" style="169" customWidth="1"/>
    <col min="6160" max="6160" width="12.28515625" style="169" customWidth="1"/>
    <col min="6161" max="6161" width="3.7109375" style="169" customWidth="1"/>
    <col min="6162" max="6166" width="11" style="169" customWidth="1"/>
    <col min="6167" max="6167" width="12.140625" style="169" customWidth="1"/>
    <col min="6168" max="6401" width="9.140625" style="169"/>
    <col min="6402" max="6402" width="0" style="169" hidden="1" customWidth="1"/>
    <col min="6403" max="6403" width="35" style="169" customWidth="1"/>
    <col min="6404" max="6408" width="11" style="169" customWidth="1"/>
    <col min="6409" max="6409" width="11.5703125" style="169" customWidth="1"/>
    <col min="6410" max="6410" width="12.85546875" style="169" customWidth="1"/>
    <col min="6411" max="6415" width="11" style="169" customWidth="1"/>
    <col min="6416" max="6416" width="12.28515625" style="169" customWidth="1"/>
    <col min="6417" max="6417" width="3.7109375" style="169" customWidth="1"/>
    <col min="6418" max="6422" width="11" style="169" customWidth="1"/>
    <col min="6423" max="6423" width="12.140625" style="169" customWidth="1"/>
    <col min="6424" max="6657" width="9.140625" style="169"/>
    <col min="6658" max="6658" width="0" style="169" hidden="1" customWidth="1"/>
    <col min="6659" max="6659" width="35" style="169" customWidth="1"/>
    <col min="6660" max="6664" width="11" style="169" customWidth="1"/>
    <col min="6665" max="6665" width="11.5703125" style="169" customWidth="1"/>
    <col min="6666" max="6666" width="12.85546875" style="169" customWidth="1"/>
    <col min="6667" max="6671" width="11" style="169" customWidth="1"/>
    <col min="6672" max="6672" width="12.28515625" style="169" customWidth="1"/>
    <col min="6673" max="6673" width="3.7109375" style="169" customWidth="1"/>
    <col min="6674" max="6678" width="11" style="169" customWidth="1"/>
    <col min="6679" max="6679" width="12.140625" style="169" customWidth="1"/>
    <col min="6680" max="6913" width="9.140625" style="169"/>
    <col min="6914" max="6914" width="0" style="169" hidden="1" customWidth="1"/>
    <col min="6915" max="6915" width="35" style="169" customWidth="1"/>
    <col min="6916" max="6920" width="11" style="169" customWidth="1"/>
    <col min="6921" max="6921" width="11.5703125" style="169" customWidth="1"/>
    <col min="6922" max="6922" width="12.85546875" style="169" customWidth="1"/>
    <col min="6923" max="6927" width="11" style="169" customWidth="1"/>
    <col min="6928" max="6928" width="12.28515625" style="169" customWidth="1"/>
    <col min="6929" max="6929" width="3.7109375" style="169" customWidth="1"/>
    <col min="6930" max="6934" width="11" style="169" customWidth="1"/>
    <col min="6935" max="6935" width="12.140625" style="169" customWidth="1"/>
    <col min="6936" max="7169" width="9.140625" style="169"/>
    <col min="7170" max="7170" width="0" style="169" hidden="1" customWidth="1"/>
    <col min="7171" max="7171" width="35" style="169" customWidth="1"/>
    <col min="7172" max="7176" width="11" style="169" customWidth="1"/>
    <col min="7177" max="7177" width="11.5703125" style="169" customWidth="1"/>
    <col min="7178" max="7178" width="12.85546875" style="169" customWidth="1"/>
    <col min="7179" max="7183" width="11" style="169" customWidth="1"/>
    <col min="7184" max="7184" width="12.28515625" style="169" customWidth="1"/>
    <col min="7185" max="7185" width="3.7109375" style="169" customWidth="1"/>
    <col min="7186" max="7190" width="11" style="169" customWidth="1"/>
    <col min="7191" max="7191" width="12.140625" style="169" customWidth="1"/>
    <col min="7192" max="7425" width="9.140625" style="169"/>
    <col min="7426" max="7426" width="0" style="169" hidden="1" customWidth="1"/>
    <col min="7427" max="7427" width="35" style="169" customWidth="1"/>
    <col min="7428" max="7432" width="11" style="169" customWidth="1"/>
    <col min="7433" max="7433" width="11.5703125" style="169" customWidth="1"/>
    <col min="7434" max="7434" width="12.85546875" style="169" customWidth="1"/>
    <col min="7435" max="7439" width="11" style="169" customWidth="1"/>
    <col min="7440" max="7440" width="12.28515625" style="169" customWidth="1"/>
    <col min="7441" max="7441" width="3.7109375" style="169" customWidth="1"/>
    <col min="7442" max="7446" width="11" style="169" customWidth="1"/>
    <col min="7447" max="7447" width="12.140625" style="169" customWidth="1"/>
    <col min="7448" max="7681" width="9.140625" style="169"/>
    <col min="7682" max="7682" width="0" style="169" hidden="1" customWidth="1"/>
    <col min="7683" max="7683" width="35" style="169" customWidth="1"/>
    <col min="7684" max="7688" width="11" style="169" customWidth="1"/>
    <col min="7689" max="7689" width="11.5703125" style="169" customWidth="1"/>
    <col min="7690" max="7690" width="12.85546875" style="169" customWidth="1"/>
    <col min="7691" max="7695" width="11" style="169" customWidth="1"/>
    <col min="7696" max="7696" width="12.28515625" style="169" customWidth="1"/>
    <col min="7697" max="7697" width="3.7109375" style="169" customWidth="1"/>
    <col min="7698" max="7702" width="11" style="169" customWidth="1"/>
    <col min="7703" max="7703" width="12.140625" style="169" customWidth="1"/>
    <col min="7704" max="7937" width="9.140625" style="169"/>
    <col min="7938" max="7938" width="0" style="169" hidden="1" customWidth="1"/>
    <col min="7939" max="7939" width="35" style="169" customWidth="1"/>
    <col min="7940" max="7944" width="11" style="169" customWidth="1"/>
    <col min="7945" max="7945" width="11.5703125" style="169" customWidth="1"/>
    <col min="7946" max="7946" width="12.85546875" style="169" customWidth="1"/>
    <col min="7947" max="7951" width="11" style="169" customWidth="1"/>
    <col min="7952" max="7952" width="12.28515625" style="169" customWidth="1"/>
    <col min="7953" max="7953" width="3.7109375" style="169" customWidth="1"/>
    <col min="7954" max="7958" width="11" style="169" customWidth="1"/>
    <col min="7959" max="7959" width="12.140625" style="169" customWidth="1"/>
    <col min="7960" max="8193" width="9.140625" style="169"/>
    <col min="8194" max="8194" width="0" style="169" hidden="1" customWidth="1"/>
    <col min="8195" max="8195" width="35" style="169" customWidth="1"/>
    <col min="8196" max="8200" width="11" style="169" customWidth="1"/>
    <col min="8201" max="8201" width="11.5703125" style="169" customWidth="1"/>
    <col min="8202" max="8202" width="12.85546875" style="169" customWidth="1"/>
    <col min="8203" max="8207" width="11" style="169" customWidth="1"/>
    <col min="8208" max="8208" width="12.28515625" style="169" customWidth="1"/>
    <col min="8209" max="8209" width="3.7109375" style="169" customWidth="1"/>
    <col min="8210" max="8214" width="11" style="169" customWidth="1"/>
    <col min="8215" max="8215" width="12.140625" style="169" customWidth="1"/>
    <col min="8216" max="8449" width="9.140625" style="169"/>
    <col min="8450" max="8450" width="0" style="169" hidden="1" customWidth="1"/>
    <col min="8451" max="8451" width="35" style="169" customWidth="1"/>
    <col min="8452" max="8456" width="11" style="169" customWidth="1"/>
    <col min="8457" max="8457" width="11.5703125" style="169" customWidth="1"/>
    <col min="8458" max="8458" width="12.85546875" style="169" customWidth="1"/>
    <col min="8459" max="8463" width="11" style="169" customWidth="1"/>
    <col min="8464" max="8464" width="12.28515625" style="169" customWidth="1"/>
    <col min="8465" max="8465" width="3.7109375" style="169" customWidth="1"/>
    <col min="8466" max="8470" width="11" style="169" customWidth="1"/>
    <col min="8471" max="8471" width="12.140625" style="169" customWidth="1"/>
    <col min="8472" max="8705" width="9.140625" style="169"/>
    <col min="8706" max="8706" width="0" style="169" hidden="1" customWidth="1"/>
    <col min="8707" max="8707" width="35" style="169" customWidth="1"/>
    <col min="8708" max="8712" width="11" style="169" customWidth="1"/>
    <col min="8713" max="8713" width="11.5703125" style="169" customWidth="1"/>
    <col min="8714" max="8714" width="12.85546875" style="169" customWidth="1"/>
    <col min="8715" max="8719" width="11" style="169" customWidth="1"/>
    <col min="8720" max="8720" width="12.28515625" style="169" customWidth="1"/>
    <col min="8721" max="8721" width="3.7109375" style="169" customWidth="1"/>
    <col min="8722" max="8726" width="11" style="169" customWidth="1"/>
    <col min="8727" max="8727" width="12.140625" style="169" customWidth="1"/>
    <col min="8728" max="8961" width="9.140625" style="169"/>
    <col min="8962" max="8962" width="0" style="169" hidden="1" customWidth="1"/>
    <col min="8963" max="8963" width="35" style="169" customWidth="1"/>
    <col min="8964" max="8968" width="11" style="169" customWidth="1"/>
    <col min="8969" max="8969" width="11.5703125" style="169" customWidth="1"/>
    <col min="8970" max="8970" width="12.85546875" style="169" customWidth="1"/>
    <col min="8971" max="8975" width="11" style="169" customWidth="1"/>
    <col min="8976" max="8976" width="12.28515625" style="169" customWidth="1"/>
    <col min="8977" max="8977" width="3.7109375" style="169" customWidth="1"/>
    <col min="8978" max="8982" width="11" style="169" customWidth="1"/>
    <col min="8983" max="8983" width="12.140625" style="169" customWidth="1"/>
    <col min="8984" max="9217" width="9.140625" style="169"/>
    <col min="9218" max="9218" width="0" style="169" hidden="1" customWidth="1"/>
    <col min="9219" max="9219" width="35" style="169" customWidth="1"/>
    <col min="9220" max="9224" width="11" style="169" customWidth="1"/>
    <col min="9225" max="9225" width="11.5703125" style="169" customWidth="1"/>
    <col min="9226" max="9226" width="12.85546875" style="169" customWidth="1"/>
    <col min="9227" max="9231" width="11" style="169" customWidth="1"/>
    <col min="9232" max="9232" width="12.28515625" style="169" customWidth="1"/>
    <col min="9233" max="9233" width="3.7109375" style="169" customWidth="1"/>
    <col min="9234" max="9238" width="11" style="169" customWidth="1"/>
    <col min="9239" max="9239" width="12.140625" style="169" customWidth="1"/>
    <col min="9240" max="9473" width="9.140625" style="169"/>
    <col min="9474" max="9474" width="0" style="169" hidden="1" customWidth="1"/>
    <col min="9475" max="9475" width="35" style="169" customWidth="1"/>
    <col min="9476" max="9480" width="11" style="169" customWidth="1"/>
    <col min="9481" max="9481" width="11.5703125" style="169" customWidth="1"/>
    <col min="9482" max="9482" width="12.85546875" style="169" customWidth="1"/>
    <col min="9483" max="9487" width="11" style="169" customWidth="1"/>
    <col min="9488" max="9488" width="12.28515625" style="169" customWidth="1"/>
    <col min="9489" max="9489" width="3.7109375" style="169" customWidth="1"/>
    <col min="9490" max="9494" width="11" style="169" customWidth="1"/>
    <col min="9495" max="9495" width="12.140625" style="169" customWidth="1"/>
    <col min="9496" max="9729" width="9.140625" style="169"/>
    <col min="9730" max="9730" width="0" style="169" hidden="1" customWidth="1"/>
    <col min="9731" max="9731" width="35" style="169" customWidth="1"/>
    <col min="9732" max="9736" width="11" style="169" customWidth="1"/>
    <col min="9737" max="9737" width="11.5703125" style="169" customWidth="1"/>
    <col min="9738" max="9738" width="12.85546875" style="169" customWidth="1"/>
    <col min="9739" max="9743" width="11" style="169" customWidth="1"/>
    <col min="9744" max="9744" width="12.28515625" style="169" customWidth="1"/>
    <col min="9745" max="9745" width="3.7109375" style="169" customWidth="1"/>
    <col min="9746" max="9750" width="11" style="169" customWidth="1"/>
    <col min="9751" max="9751" width="12.140625" style="169" customWidth="1"/>
    <col min="9752" max="9985" width="9.140625" style="169"/>
    <col min="9986" max="9986" width="0" style="169" hidden="1" customWidth="1"/>
    <col min="9987" max="9987" width="35" style="169" customWidth="1"/>
    <col min="9988" max="9992" width="11" style="169" customWidth="1"/>
    <col min="9993" max="9993" width="11.5703125" style="169" customWidth="1"/>
    <col min="9994" max="9994" width="12.85546875" style="169" customWidth="1"/>
    <col min="9995" max="9999" width="11" style="169" customWidth="1"/>
    <col min="10000" max="10000" width="12.28515625" style="169" customWidth="1"/>
    <col min="10001" max="10001" width="3.7109375" style="169" customWidth="1"/>
    <col min="10002" max="10006" width="11" style="169" customWidth="1"/>
    <col min="10007" max="10007" width="12.140625" style="169" customWidth="1"/>
    <col min="10008" max="10241" width="9.140625" style="169"/>
    <col min="10242" max="10242" width="0" style="169" hidden="1" customWidth="1"/>
    <col min="10243" max="10243" width="35" style="169" customWidth="1"/>
    <col min="10244" max="10248" width="11" style="169" customWidth="1"/>
    <col min="10249" max="10249" width="11.5703125" style="169" customWidth="1"/>
    <col min="10250" max="10250" width="12.85546875" style="169" customWidth="1"/>
    <col min="10251" max="10255" width="11" style="169" customWidth="1"/>
    <col min="10256" max="10256" width="12.28515625" style="169" customWidth="1"/>
    <col min="10257" max="10257" width="3.7109375" style="169" customWidth="1"/>
    <col min="10258" max="10262" width="11" style="169" customWidth="1"/>
    <col min="10263" max="10263" width="12.140625" style="169" customWidth="1"/>
    <col min="10264" max="10497" width="9.140625" style="169"/>
    <col min="10498" max="10498" width="0" style="169" hidden="1" customWidth="1"/>
    <col min="10499" max="10499" width="35" style="169" customWidth="1"/>
    <col min="10500" max="10504" width="11" style="169" customWidth="1"/>
    <col min="10505" max="10505" width="11.5703125" style="169" customWidth="1"/>
    <col min="10506" max="10506" width="12.85546875" style="169" customWidth="1"/>
    <col min="10507" max="10511" width="11" style="169" customWidth="1"/>
    <col min="10512" max="10512" width="12.28515625" style="169" customWidth="1"/>
    <col min="10513" max="10513" width="3.7109375" style="169" customWidth="1"/>
    <col min="10514" max="10518" width="11" style="169" customWidth="1"/>
    <col min="10519" max="10519" width="12.140625" style="169" customWidth="1"/>
    <col min="10520" max="10753" width="9.140625" style="169"/>
    <col min="10754" max="10754" width="0" style="169" hidden="1" customWidth="1"/>
    <col min="10755" max="10755" width="35" style="169" customWidth="1"/>
    <col min="10756" max="10760" width="11" style="169" customWidth="1"/>
    <col min="10761" max="10761" width="11.5703125" style="169" customWidth="1"/>
    <col min="10762" max="10762" width="12.85546875" style="169" customWidth="1"/>
    <col min="10763" max="10767" width="11" style="169" customWidth="1"/>
    <col min="10768" max="10768" width="12.28515625" style="169" customWidth="1"/>
    <col min="10769" max="10769" width="3.7109375" style="169" customWidth="1"/>
    <col min="10770" max="10774" width="11" style="169" customWidth="1"/>
    <col min="10775" max="10775" width="12.140625" style="169" customWidth="1"/>
    <col min="10776" max="11009" width="9.140625" style="169"/>
    <col min="11010" max="11010" width="0" style="169" hidden="1" customWidth="1"/>
    <col min="11011" max="11011" width="35" style="169" customWidth="1"/>
    <col min="11012" max="11016" width="11" style="169" customWidth="1"/>
    <col min="11017" max="11017" width="11.5703125" style="169" customWidth="1"/>
    <col min="11018" max="11018" width="12.85546875" style="169" customWidth="1"/>
    <col min="11019" max="11023" width="11" style="169" customWidth="1"/>
    <col min="11024" max="11024" width="12.28515625" style="169" customWidth="1"/>
    <col min="11025" max="11025" width="3.7109375" style="169" customWidth="1"/>
    <col min="11026" max="11030" width="11" style="169" customWidth="1"/>
    <col min="11031" max="11031" width="12.140625" style="169" customWidth="1"/>
    <col min="11032" max="11265" width="9.140625" style="169"/>
    <col min="11266" max="11266" width="0" style="169" hidden="1" customWidth="1"/>
    <col min="11267" max="11267" width="35" style="169" customWidth="1"/>
    <col min="11268" max="11272" width="11" style="169" customWidth="1"/>
    <col min="11273" max="11273" width="11.5703125" style="169" customWidth="1"/>
    <col min="11274" max="11274" width="12.85546875" style="169" customWidth="1"/>
    <col min="11275" max="11279" width="11" style="169" customWidth="1"/>
    <col min="11280" max="11280" width="12.28515625" style="169" customWidth="1"/>
    <col min="11281" max="11281" width="3.7109375" style="169" customWidth="1"/>
    <col min="11282" max="11286" width="11" style="169" customWidth="1"/>
    <col min="11287" max="11287" width="12.140625" style="169" customWidth="1"/>
    <col min="11288" max="11521" width="9.140625" style="169"/>
    <col min="11522" max="11522" width="0" style="169" hidden="1" customWidth="1"/>
    <col min="11523" max="11523" width="35" style="169" customWidth="1"/>
    <col min="11524" max="11528" width="11" style="169" customWidth="1"/>
    <col min="11529" max="11529" width="11.5703125" style="169" customWidth="1"/>
    <col min="11530" max="11530" width="12.85546875" style="169" customWidth="1"/>
    <col min="11531" max="11535" width="11" style="169" customWidth="1"/>
    <col min="11536" max="11536" width="12.28515625" style="169" customWidth="1"/>
    <col min="11537" max="11537" width="3.7109375" style="169" customWidth="1"/>
    <col min="11538" max="11542" width="11" style="169" customWidth="1"/>
    <col min="11543" max="11543" width="12.140625" style="169" customWidth="1"/>
    <col min="11544" max="11777" width="9.140625" style="169"/>
    <col min="11778" max="11778" width="0" style="169" hidden="1" customWidth="1"/>
    <col min="11779" max="11779" width="35" style="169" customWidth="1"/>
    <col min="11780" max="11784" width="11" style="169" customWidth="1"/>
    <col min="11785" max="11785" width="11.5703125" style="169" customWidth="1"/>
    <col min="11786" max="11786" width="12.85546875" style="169" customWidth="1"/>
    <col min="11787" max="11791" width="11" style="169" customWidth="1"/>
    <col min="11792" max="11792" width="12.28515625" style="169" customWidth="1"/>
    <col min="11793" max="11793" width="3.7109375" style="169" customWidth="1"/>
    <col min="11794" max="11798" width="11" style="169" customWidth="1"/>
    <col min="11799" max="11799" width="12.140625" style="169" customWidth="1"/>
    <col min="11800" max="12033" width="9.140625" style="169"/>
    <col min="12034" max="12034" width="0" style="169" hidden="1" customWidth="1"/>
    <col min="12035" max="12035" width="35" style="169" customWidth="1"/>
    <col min="12036" max="12040" width="11" style="169" customWidth="1"/>
    <col min="12041" max="12041" width="11.5703125" style="169" customWidth="1"/>
    <col min="12042" max="12042" width="12.85546875" style="169" customWidth="1"/>
    <col min="12043" max="12047" width="11" style="169" customWidth="1"/>
    <col min="12048" max="12048" width="12.28515625" style="169" customWidth="1"/>
    <col min="12049" max="12049" width="3.7109375" style="169" customWidth="1"/>
    <col min="12050" max="12054" width="11" style="169" customWidth="1"/>
    <col min="12055" max="12055" width="12.140625" style="169" customWidth="1"/>
    <col min="12056" max="12289" width="9.140625" style="169"/>
    <col min="12290" max="12290" width="0" style="169" hidden="1" customWidth="1"/>
    <col min="12291" max="12291" width="35" style="169" customWidth="1"/>
    <col min="12292" max="12296" width="11" style="169" customWidth="1"/>
    <col min="12297" max="12297" width="11.5703125" style="169" customWidth="1"/>
    <col min="12298" max="12298" width="12.85546875" style="169" customWidth="1"/>
    <col min="12299" max="12303" width="11" style="169" customWidth="1"/>
    <col min="12304" max="12304" width="12.28515625" style="169" customWidth="1"/>
    <col min="12305" max="12305" width="3.7109375" style="169" customWidth="1"/>
    <col min="12306" max="12310" width="11" style="169" customWidth="1"/>
    <col min="12311" max="12311" width="12.140625" style="169" customWidth="1"/>
    <col min="12312" max="12545" width="9.140625" style="169"/>
    <col min="12546" max="12546" width="0" style="169" hidden="1" customWidth="1"/>
    <col min="12547" max="12547" width="35" style="169" customWidth="1"/>
    <col min="12548" max="12552" width="11" style="169" customWidth="1"/>
    <col min="12553" max="12553" width="11.5703125" style="169" customWidth="1"/>
    <col min="12554" max="12554" width="12.85546875" style="169" customWidth="1"/>
    <col min="12555" max="12559" width="11" style="169" customWidth="1"/>
    <col min="12560" max="12560" width="12.28515625" style="169" customWidth="1"/>
    <col min="12561" max="12561" width="3.7109375" style="169" customWidth="1"/>
    <col min="12562" max="12566" width="11" style="169" customWidth="1"/>
    <col min="12567" max="12567" width="12.140625" style="169" customWidth="1"/>
    <col min="12568" max="12801" width="9.140625" style="169"/>
    <col min="12802" max="12802" width="0" style="169" hidden="1" customWidth="1"/>
    <col min="12803" max="12803" width="35" style="169" customWidth="1"/>
    <col min="12804" max="12808" width="11" style="169" customWidth="1"/>
    <col min="12809" max="12809" width="11.5703125" style="169" customWidth="1"/>
    <col min="12810" max="12810" width="12.85546875" style="169" customWidth="1"/>
    <col min="12811" max="12815" width="11" style="169" customWidth="1"/>
    <col min="12816" max="12816" width="12.28515625" style="169" customWidth="1"/>
    <col min="12817" max="12817" width="3.7109375" style="169" customWidth="1"/>
    <col min="12818" max="12822" width="11" style="169" customWidth="1"/>
    <col min="12823" max="12823" width="12.140625" style="169" customWidth="1"/>
    <col min="12824" max="13057" width="9.140625" style="169"/>
    <col min="13058" max="13058" width="0" style="169" hidden="1" customWidth="1"/>
    <col min="13059" max="13059" width="35" style="169" customWidth="1"/>
    <col min="13060" max="13064" width="11" style="169" customWidth="1"/>
    <col min="13065" max="13065" width="11.5703125" style="169" customWidth="1"/>
    <col min="13066" max="13066" width="12.85546875" style="169" customWidth="1"/>
    <col min="13067" max="13071" width="11" style="169" customWidth="1"/>
    <col min="13072" max="13072" width="12.28515625" style="169" customWidth="1"/>
    <col min="13073" max="13073" width="3.7109375" style="169" customWidth="1"/>
    <col min="13074" max="13078" width="11" style="169" customWidth="1"/>
    <col min="13079" max="13079" width="12.140625" style="169" customWidth="1"/>
    <col min="13080" max="13313" width="9.140625" style="169"/>
    <col min="13314" max="13314" width="0" style="169" hidden="1" customWidth="1"/>
    <col min="13315" max="13315" width="35" style="169" customWidth="1"/>
    <col min="13316" max="13320" width="11" style="169" customWidth="1"/>
    <col min="13321" max="13321" width="11.5703125" style="169" customWidth="1"/>
    <col min="13322" max="13322" width="12.85546875" style="169" customWidth="1"/>
    <col min="13323" max="13327" width="11" style="169" customWidth="1"/>
    <col min="13328" max="13328" width="12.28515625" style="169" customWidth="1"/>
    <col min="13329" max="13329" width="3.7109375" style="169" customWidth="1"/>
    <col min="13330" max="13334" width="11" style="169" customWidth="1"/>
    <col min="13335" max="13335" width="12.140625" style="169" customWidth="1"/>
    <col min="13336" max="13569" width="9.140625" style="169"/>
    <col min="13570" max="13570" width="0" style="169" hidden="1" customWidth="1"/>
    <col min="13571" max="13571" width="35" style="169" customWidth="1"/>
    <col min="13572" max="13576" width="11" style="169" customWidth="1"/>
    <col min="13577" max="13577" width="11.5703125" style="169" customWidth="1"/>
    <col min="13578" max="13578" width="12.85546875" style="169" customWidth="1"/>
    <col min="13579" max="13583" width="11" style="169" customWidth="1"/>
    <col min="13584" max="13584" width="12.28515625" style="169" customWidth="1"/>
    <col min="13585" max="13585" width="3.7109375" style="169" customWidth="1"/>
    <col min="13586" max="13590" width="11" style="169" customWidth="1"/>
    <col min="13591" max="13591" width="12.140625" style="169" customWidth="1"/>
    <col min="13592" max="13825" width="9.140625" style="169"/>
    <col min="13826" max="13826" width="0" style="169" hidden="1" customWidth="1"/>
    <col min="13827" max="13827" width="35" style="169" customWidth="1"/>
    <col min="13828" max="13832" width="11" style="169" customWidth="1"/>
    <col min="13833" max="13833" width="11.5703125" style="169" customWidth="1"/>
    <col min="13834" max="13834" width="12.85546875" style="169" customWidth="1"/>
    <col min="13835" max="13839" width="11" style="169" customWidth="1"/>
    <col min="13840" max="13840" width="12.28515625" style="169" customWidth="1"/>
    <col min="13841" max="13841" width="3.7109375" style="169" customWidth="1"/>
    <col min="13842" max="13846" width="11" style="169" customWidth="1"/>
    <col min="13847" max="13847" width="12.140625" style="169" customWidth="1"/>
    <col min="13848" max="14081" width="9.140625" style="169"/>
    <col min="14082" max="14082" width="0" style="169" hidden="1" customWidth="1"/>
    <col min="14083" max="14083" width="35" style="169" customWidth="1"/>
    <col min="14084" max="14088" width="11" style="169" customWidth="1"/>
    <col min="14089" max="14089" width="11.5703125" style="169" customWidth="1"/>
    <col min="14090" max="14090" width="12.85546875" style="169" customWidth="1"/>
    <col min="14091" max="14095" width="11" style="169" customWidth="1"/>
    <col min="14096" max="14096" width="12.28515625" style="169" customWidth="1"/>
    <col min="14097" max="14097" width="3.7109375" style="169" customWidth="1"/>
    <col min="14098" max="14102" width="11" style="169" customWidth="1"/>
    <col min="14103" max="14103" width="12.140625" style="169" customWidth="1"/>
    <col min="14104" max="14337" width="9.140625" style="169"/>
    <col min="14338" max="14338" width="0" style="169" hidden="1" customWidth="1"/>
    <col min="14339" max="14339" width="35" style="169" customWidth="1"/>
    <col min="14340" max="14344" width="11" style="169" customWidth="1"/>
    <col min="14345" max="14345" width="11.5703125" style="169" customWidth="1"/>
    <col min="14346" max="14346" width="12.85546875" style="169" customWidth="1"/>
    <col min="14347" max="14351" width="11" style="169" customWidth="1"/>
    <col min="14352" max="14352" width="12.28515625" style="169" customWidth="1"/>
    <col min="14353" max="14353" width="3.7109375" style="169" customWidth="1"/>
    <col min="14354" max="14358" width="11" style="169" customWidth="1"/>
    <col min="14359" max="14359" width="12.140625" style="169" customWidth="1"/>
    <col min="14360" max="14593" width="9.140625" style="169"/>
    <col min="14594" max="14594" width="0" style="169" hidden="1" customWidth="1"/>
    <col min="14595" max="14595" width="35" style="169" customWidth="1"/>
    <col min="14596" max="14600" width="11" style="169" customWidth="1"/>
    <col min="14601" max="14601" width="11.5703125" style="169" customWidth="1"/>
    <col min="14602" max="14602" width="12.85546875" style="169" customWidth="1"/>
    <col min="14603" max="14607" width="11" style="169" customWidth="1"/>
    <col min="14608" max="14608" width="12.28515625" style="169" customWidth="1"/>
    <col min="14609" max="14609" width="3.7109375" style="169" customWidth="1"/>
    <col min="14610" max="14614" width="11" style="169" customWidth="1"/>
    <col min="14615" max="14615" width="12.140625" style="169" customWidth="1"/>
    <col min="14616" max="14849" width="9.140625" style="169"/>
    <col min="14850" max="14850" width="0" style="169" hidden="1" customWidth="1"/>
    <col min="14851" max="14851" width="35" style="169" customWidth="1"/>
    <col min="14852" max="14856" width="11" style="169" customWidth="1"/>
    <col min="14857" max="14857" width="11.5703125" style="169" customWidth="1"/>
    <col min="14858" max="14858" width="12.85546875" style="169" customWidth="1"/>
    <col min="14859" max="14863" width="11" style="169" customWidth="1"/>
    <col min="14864" max="14864" width="12.28515625" style="169" customWidth="1"/>
    <col min="14865" max="14865" width="3.7109375" style="169" customWidth="1"/>
    <col min="14866" max="14870" width="11" style="169" customWidth="1"/>
    <col min="14871" max="14871" width="12.140625" style="169" customWidth="1"/>
    <col min="14872" max="15105" width="9.140625" style="169"/>
    <col min="15106" max="15106" width="0" style="169" hidden="1" customWidth="1"/>
    <col min="15107" max="15107" width="35" style="169" customWidth="1"/>
    <col min="15108" max="15112" width="11" style="169" customWidth="1"/>
    <col min="15113" max="15113" width="11.5703125" style="169" customWidth="1"/>
    <col min="15114" max="15114" width="12.85546875" style="169" customWidth="1"/>
    <col min="15115" max="15119" width="11" style="169" customWidth="1"/>
    <col min="15120" max="15120" width="12.28515625" style="169" customWidth="1"/>
    <col min="15121" max="15121" width="3.7109375" style="169" customWidth="1"/>
    <col min="15122" max="15126" width="11" style="169" customWidth="1"/>
    <col min="15127" max="15127" width="12.140625" style="169" customWidth="1"/>
    <col min="15128" max="15361" width="9.140625" style="169"/>
    <col min="15362" max="15362" width="0" style="169" hidden="1" customWidth="1"/>
    <col min="15363" max="15363" width="35" style="169" customWidth="1"/>
    <col min="15364" max="15368" width="11" style="169" customWidth="1"/>
    <col min="15369" max="15369" width="11.5703125" style="169" customWidth="1"/>
    <col min="15370" max="15370" width="12.85546875" style="169" customWidth="1"/>
    <col min="15371" max="15375" width="11" style="169" customWidth="1"/>
    <col min="15376" max="15376" width="12.28515625" style="169" customWidth="1"/>
    <col min="15377" max="15377" width="3.7109375" style="169" customWidth="1"/>
    <col min="15378" max="15382" width="11" style="169" customWidth="1"/>
    <col min="15383" max="15383" width="12.140625" style="169" customWidth="1"/>
    <col min="15384" max="15617" width="9.140625" style="169"/>
    <col min="15618" max="15618" width="0" style="169" hidden="1" customWidth="1"/>
    <col min="15619" max="15619" width="35" style="169" customWidth="1"/>
    <col min="15620" max="15624" width="11" style="169" customWidth="1"/>
    <col min="15625" max="15625" width="11.5703125" style="169" customWidth="1"/>
    <col min="15626" max="15626" width="12.85546875" style="169" customWidth="1"/>
    <col min="15627" max="15631" width="11" style="169" customWidth="1"/>
    <col min="15632" max="15632" width="12.28515625" style="169" customWidth="1"/>
    <col min="15633" max="15633" width="3.7109375" style="169" customWidth="1"/>
    <col min="15634" max="15638" width="11" style="169" customWidth="1"/>
    <col min="15639" max="15639" width="12.140625" style="169" customWidth="1"/>
    <col min="15640" max="15873" width="9.140625" style="169"/>
    <col min="15874" max="15874" width="0" style="169" hidden="1" customWidth="1"/>
    <col min="15875" max="15875" width="35" style="169" customWidth="1"/>
    <col min="15876" max="15880" width="11" style="169" customWidth="1"/>
    <col min="15881" max="15881" width="11.5703125" style="169" customWidth="1"/>
    <col min="15882" max="15882" width="12.85546875" style="169" customWidth="1"/>
    <col min="15883" max="15887" width="11" style="169" customWidth="1"/>
    <col min="15888" max="15888" width="12.28515625" style="169" customWidth="1"/>
    <col min="15889" max="15889" width="3.7109375" style="169" customWidth="1"/>
    <col min="15890" max="15894" width="11" style="169" customWidth="1"/>
    <col min="15895" max="15895" width="12.140625" style="169" customWidth="1"/>
    <col min="15896" max="16129" width="9.140625" style="169"/>
    <col min="16130" max="16130" width="0" style="169" hidden="1" customWidth="1"/>
    <col min="16131" max="16131" width="35" style="169" customWidth="1"/>
    <col min="16132" max="16136" width="11" style="169" customWidth="1"/>
    <col min="16137" max="16137" width="11.5703125" style="169" customWidth="1"/>
    <col min="16138" max="16138" width="12.85546875" style="169" customWidth="1"/>
    <col min="16139" max="16143" width="11" style="169" customWidth="1"/>
    <col min="16144" max="16144" width="12.28515625" style="169" customWidth="1"/>
    <col min="16145" max="16145" width="3.7109375" style="169" customWidth="1"/>
    <col min="16146" max="16150" width="11" style="169" customWidth="1"/>
    <col min="16151" max="16151" width="12.140625" style="169" customWidth="1"/>
    <col min="16152" max="16384" width="9.140625" style="169"/>
  </cols>
  <sheetData>
    <row r="1" spans="1:23" ht="37.5" customHeight="1" x14ac:dyDescent="0.25">
      <c r="L1" s="113"/>
      <c r="M1" s="244" t="s">
        <v>236</v>
      </c>
      <c r="N1" s="244"/>
      <c r="O1" s="244"/>
      <c r="P1" s="209"/>
      <c r="Q1" s="209"/>
      <c r="U1" s="282"/>
      <c r="V1" s="282"/>
      <c r="W1" s="282"/>
    </row>
    <row r="2" spans="1:23" ht="29.25" customHeight="1" x14ac:dyDescent="0.2">
      <c r="A2" s="283" t="s">
        <v>221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10"/>
      <c r="Q2" s="210"/>
      <c r="R2" s="169"/>
      <c r="S2" s="169"/>
      <c r="T2" s="169"/>
      <c r="U2" s="169"/>
      <c r="V2" s="169"/>
      <c r="W2" s="169"/>
    </row>
    <row r="3" spans="1:23" ht="30" customHeight="1" x14ac:dyDescent="0.2">
      <c r="A3" s="284" t="s">
        <v>63</v>
      </c>
      <c r="B3" s="286" t="s">
        <v>4</v>
      </c>
      <c r="C3" s="277" t="s">
        <v>222</v>
      </c>
      <c r="D3" s="278"/>
      <c r="E3" s="278"/>
      <c r="F3" s="278"/>
      <c r="G3" s="279"/>
      <c r="H3" s="280" t="s">
        <v>37</v>
      </c>
      <c r="I3" s="288" t="s">
        <v>191</v>
      </c>
      <c r="J3" s="277" t="s">
        <v>223</v>
      </c>
      <c r="K3" s="278"/>
      <c r="L3" s="278"/>
      <c r="M3" s="278"/>
      <c r="N3" s="279"/>
      <c r="O3" s="280" t="s">
        <v>37</v>
      </c>
      <c r="P3" s="221"/>
      <c r="Q3" s="221"/>
      <c r="R3" s="277" t="s">
        <v>224</v>
      </c>
      <c r="S3" s="278"/>
      <c r="T3" s="278"/>
      <c r="U3" s="278"/>
      <c r="V3" s="279"/>
      <c r="W3" s="280" t="s">
        <v>37</v>
      </c>
    </row>
    <row r="4" spans="1:23" ht="99.75" customHeight="1" x14ac:dyDescent="0.2">
      <c r="A4" s="285"/>
      <c r="B4" s="287"/>
      <c r="C4" s="172" t="s">
        <v>196</v>
      </c>
      <c r="D4" s="172" t="s">
        <v>192</v>
      </c>
      <c r="E4" s="172" t="s">
        <v>193</v>
      </c>
      <c r="F4" s="172" t="s">
        <v>194</v>
      </c>
      <c r="G4" s="172" t="s">
        <v>195</v>
      </c>
      <c r="H4" s="281"/>
      <c r="I4" s="289"/>
      <c r="J4" s="172" t="s">
        <v>196</v>
      </c>
      <c r="K4" s="172" t="s">
        <v>192</v>
      </c>
      <c r="L4" s="172" t="s">
        <v>193</v>
      </c>
      <c r="M4" s="172" t="s">
        <v>194</v>
      </c>
      <c r="N4" s="172" t="s">
        <v>195</v>
      </c>
      <c r="O4" s="281"/>
      <c r="P4" s="221"/>
      <c r="Q4" s="221"/>
      <c r="R4" s="172" t="s">
        <v>196</v>
      </c>
      <c r="S4" s="172" t="s">
        <v>192</v>
      </c>
      <c r="T4" s="172" t="s">
        <v>193</v>
      </c>
      <c r="U4" s="172" t="s">
        <v>194</v>
      </c>
      <c r="V4" s="172" t="s">
        <v>195</v>
      </c>
      <c r="W4" s="281"/>
    </row>
    <row r="5" spans="1:23" outlineLevel="1" x14ac:dyDescent="0.2">
      <c r="A5" s="153">
        <v>560002</v>
      </c>
      <c r="B5" s="154" t="s">
        <v>75</v>
      </c>
      <c r="C5" s="173">
        <v>267321</v>
      </c>
      <c r="D5" s="173">
        <v>83327</v>
      </c>
      <c r="E5" s="173">
        <v>96903</v>
      </c>
      <c r="F5" s="173">
        <v>84189</v>
      </c>
      <c r="G5" s="173">
        <v>34058</v>
      </c>
      <c r="H5" s="175">
        <v>565798</v>
      </c>
      <c r="I5" s="176">
        <v>68.16</v>
      </c>
      <c r="J5" s="173">
        <f>C5/100*I5</f>
        <v>182206</v>
      </c>
      <c r="K5" s="173">
        <f>D5/100*I5</f>
        <v>56796</v>
      </c>
      <c r="L5" s="173">
        <f>E5/100*I5</f>
        <v>66049</v>
      </c>
      <c r="M5" s="173">
        <f>F5/100*I5</f>
        <v>57383</v>
      </c>
      <c r="N5" s="173">
        <f>G5/100*I5</f>
        <v>23214</v>
      </c>
      <c r="O5" s="175">
        <f t="shared" ref="O5:O64" si="0">SUM(J5:N5)</f>
        <v>385648</v>
      </c>
      <c r="P5" s="222"/>
      <c r="Q5" s="222"/>
      <c r="R5" s="173">
        <f t="shared" ref="R5:W20" si="1">C5-J5</f>
        <v>85115</v>
      </c>
      <c r="S5" s="173">
        <f t="shared" si="1"/>
        <v>26531</v>
      </c>
      <c r="T5" s="173">
        <f t="shared" si="1"/>
        <v>30854</v>
      </c>
      <c r="U5" s="173">
        <f t="shared" si="1"/>
        <v>26806</v>
      </c>
      <c r="V5" s="173">
        <f t="shared" si="1"/>
        <v>10844</v>
      </c>
      <c r="W5" s="177">
        <f t="shared" si="1"/>
        <v>180150</v>
      </c>
    </row>
    <row r="6" spans="1:23" ht="12" customHeight="1" outlineLevel="1" x14ac:dyDescent="0.2">
      <c r="A6" s="153">
        <v>560014</v>
      </c>
      <c r="B6" s="154" t="s">
        <v>76</v>
      </c>
      <c r="C6" s="173">
        <v>43917</v>
      </c>
      <c r="D6" s="173">
        <v>16337</v>
      </c>
      <c r="E6" s="173">
        <v>17546</v>
      </c>
      <c r="F6" s="173">
        <v>17236</v>
      </c>
      <c r="G6" s="173">
        <v>23693</v>
      </c>
      <c r="H6" s="175">
        <v>118729</v>
      </c>
      <c r="I6" s="176">
        <v>71.62</v>
      </c>
      <c r="J6" s="173">
        <f t="shared" ref="J6:J64" si="2">C6/100*I6</f>
        <v>31453</v>
      </c>
      <c r="K6" s="173">
        <f t="shared" ref="K6:K64" si="3">D6/100*I6</f>
        <v>11701</v>
      </c>
      <c r="L6" s="173">
        <f t="shared" ref="L6:L64" si="4">E6/100*I6</f>
        <v>12566</v>
      </c>
      <c r="M6" s="173">
        <f t="shared" ref="M6:M64" si="5">F6/100*I6</f>
        <v>12344</v>
      </c>
      <c r="N6" s="173">
        <f t="shared" ref="N6:N64" si="6">G6/100*I6</f>
        <v>16969</v>
      </c>
      <c r="O6" s="175">
        <f t="shared" si="0"/>
        <v>85033</v>
      </c>
      <c r="P6" s="222"/>
      <c r="Q6" s="222"/>
      <c r="R6" s="173">
        <f t="shared" si="1"/>
        <v>12464</v>
      </c>
      <c r="S6" s="173">
        <f t="shared" si="1"/>
        <v>4636</v>
      </c>
      <c r="T6" s="173">
        <f t="shared" si="1"/>
        <v>4980</v>
      </c>
      <c r="U6" s="173">
        <f t="shared" si="1"/>
        <v>4892</v>
      </c>
      <c r="V6" s="173">
        <f t="shared" si="1"/>
        <v>6724</v>
      </c>
      <c r="W6" s="177">
        <f t="shared" si="1"/>
        <v>33696</v>
      </c>
    </row>
    <row r="7" spans="1:23" outlineLevel="1" x14ac:dyDescent="0.2">
      <c r="A7" s="153">
        <v>560017</v>
      </c>
      <c r="B7" s="154" t="s">
        <v>77</v>
      </c>
      <c r="C7" s="173">
        <v>1803314</v>
      </c>
      <c r="D7" s="173">
        <v>157871</v>
      </c>
      <c r="E7" s="173">
        <v>191855</v>
      </c>
      <c r="F7" s="173">
        <v>78923</v>
      </c>
      <c r="G7" s="173">
        <v>170605</v>
      </c>
      <c r="H7" s="175">
        <v>2402568</v>
      </c>
      <c r="I7" s="176">
        <v>81.400000000000006</v>
      </c>
      <c r="J7" s="173">
        <f t="shared" si="2"/>
        <v>1467898</v>
      </c>
      <c r="K7" s="173">
        <f t="shared" si="3"/>
        <v>128507</v>
      </c>
      <c r="L7" s="173">
        <f t="shared" si="4"/>
        <v>156170</v>
      </c>
      <c r="M7" s="173">
        <f t="shared" si="5"/>
        <v>64243</v>
      </c>
      <c r="N7" s="173">
        <f t="shared" si="6"/>
        <v>138872</v>
      </c>
      <c r="O7" s="175">
        <f t="shared" si="0"/>
        <v>1955690</v>
      </c>
      <c r="P7" s="222"/>
      <c r="Q7" s="222"/>
      <c r="R7" s="173">
        <f t="shared" si="1"/>
        <v>335416</v>
      </c>
      <c r="S7" s="173">
        <f t="shared" si="1"/>
        <v>29364</v>
      </c>
      <c r="T7" s="173">
        <f t="shared" si="1"/>
        <v>35685</v>
      </c>
      <c r="U7" s="173">
        <f t="shared" si="1"/>
        <v>14680</v>
      </c>
      <c r="V7" s="173">
        <f t="shared" si="1"/>
        <v>31733</v>
      </c>
      <c r="W7" s="177">
        <f t="shared" si="1"/>
        <v>446878</v>
      </c>
    </row>
    <row r="8" spans="1:23" outlineLevel="1" x14ac:dyDescent="0.2">
      <c r="A8" s="153">
        <v>560019</v>
      </c>
      <c r="B8" s="154" t="s">
        <v>78</v>
      </c>
      <c r="C8" s="173">
        <v>1239390</v>
      </c>
      <c r="D8" s="173">
        <v>191588</v>
      </c>
      <c r="E8" s="173">
        <v>231787</v>
      </c>
      <c r="F8" s="173">
        <v>153975</v>
      </c>
      <c r="G8" s="173">
        <v>318640</v>
      </c>
      <c r="H8" s="175">
        <v>2135380</v>
      </c>
      <c r="I8" s="176">
        <v>91.77</v>
      </c>
      <c r="J8" s="173">
        <f t="shared" si="2"/>
        <v>1137388</v>
      </c>
      <c r="K8" s="173">
        <f t="shared" si="3"/>
        <v>175820</v>
      </c>
      <c r="L8" s="173">
        <f t="shared" si="4"/>
        <v>212711</v>
      </c>
      <c r="M8" s="173">
        <f t="shared" si="5"/>
        <v>141303</v>
      </c>
      <c r="N8" s="173">
        <f t="shared" si="6"/>
        <v>292416</v>
      </c>
      <c r="O8" s="175">
        <f t="shared" si="0"/>
        <v>1959638</v>
      </c>
      <c r="P8" s="222"/>
      <c r="Q8" s="222"/>
      <c r="R8" s="173">
        <f t="shared" si="1"/>
        <v>102002</v>
      </c>
      <c r="S8" s="173">
        <f t="shared" si="1"/>
        <v>15768</v>
      </c>
      <c r="T8" s="173">
        <f t="shared" si="1"/>
        <v>19076</v>
      </c>
      <c r="U8" s="173">
        <f t="shared" si="1"/>
        <v>12672</v>
      </c>
      <c r="V8" s="173">
        <f t="shared" si="1"/>
        <v>26224</v>
      </c>
      <c r="W8" s="177">
        <f t="shared" si="1"/>
        <v>175742</v>
      </c>
    </row>
    <row r="9" spans="1:23" outlineLevel="1" x14ac:dyDescent="0.2">
      <c r="A9" s="153">
        <v>560021</v>
      </c>
      <c r="B9" s="154" t="s">
        <v>79</v>
      </c>
      <c r="C9" s="173">
        <v>2815978</v>
      </c>
      <c r="D9" s="173">
        <v>685052</v>
      </c>
      <c r="E9" s="173">
        <v>333281</v>
      </c>
      <c r="F9" s="173">
        <v>227785</v>
      </c>
      <c r="G9" s="173">
        <v>203196</v>
      </c>
      <c r="H9" s="175">
        <v>4265291</v>
      </c>
      <c r="I9" s="176">
        <v>80.17</v>
      </c>
      <c r="J9" s="173">
        <f t="shared" si="2"/>
        <v>2257570</v>
      </c>
      <c r="K9" s="173">
        <f t="shared" si="3"/>
        <v>549206</v>
      </c>
      <c r="L9" s="173">
        <f t="shared" si="4"/>
        <v>267191</v>
      </c>
      <c r="M9" s="173">
        <f t="shared" si="5"/>
        <v>182615</v>
      </c>
      <c r="N9" s="173">
        <f t="shared" si="6"/>
        <v>162902</v>
      </c>
      <c r="O9" s="175">
        <f t="shared" si="0"/>
        <v>3419484</v>
      </c>
      <c r="P9" s="222"/>
      <c r="Q9" s="222"/>
      <c r="R9" s="173">
        <f t="shared" si="1"/>
        <v>558408</v>
      </c>
      <c r="S9" s="173">
        <f t="shared" si="1"/>
        <v>135846</v>
      </c>
      <c r="T9" s="173">
        <f t="shared" si="1"/>
        <v>66090</v>
      </c>
      <c r="U9" s="173">
        <f t="shared" si="1"/>
        <v>45170</v>
      </c>
      <c r="V9" s="173">
        <f t="shared" si="1"/>
        <v>40294</v>
      </c>
      <c r="W9" s="177">
        <f t="shared" si="1"/>
        <v>845807</v>
      </c>
    </row>
    <row r="10" spans="1:23" outlineLevel="1" x14ac:dyDescent="0.2">
      <c r="A10" s="153">
        <v>560022</v>
      </c>
      <c r="B10" s="154" t="s">
        <v>80</v>
      </c>
      <c r="C10" s="173">
        <v>1596318</v>
      </c>
      <c r="D10" s="173">
        <v>362791</v>
      </c>
      <c r="E10" s="173">
        <v>402963</v>
      </c>
      <c r="F10" s="173">
        <v>182085</v>
      </c>
      <c r="G10" s="173">
        <v>307194</v>
      </c>
      <c r="H10" s="175">
        <v>2851349</v>
      </c>
      <c r="I10" s="176">
        <v>85.26</v>
      </c>
      <c r="J10" s="173">
        <f t="shared" si="2"/>
        <v>1361021</v>
      </c>
      <c r="K10" s="173">
        <f t="shared" si="3"/>
        <v>309316</v>
      </c>
      <c r="L10" s="173">
        <f t="shared" si="4"/>
        <v>343566</v>
      </c>
      <c r="M10" s="173">
        <f t="shared" si="5"/>
        <v>155246</v>
      </c>
      <c r="N10" s="173">
        <f t="shared" si="6"/>
        <v>261914</v>
      </c>
      <c r="O10" s="175">
        <f t="shared" si="0"/>
        <v>2431063</v>
      </c>
      <c r="P10" s="222"/>
      <c r="Q10" s="222"/>
      <c r="R10" s="173">
        <f t="shared" si="1"/>
        <v>235297</v>
      </c>
      <c r="S10" s="173">
        <f t="shared" si="1"/>
        <v>53475</v>
      </c>
      <c r="T10" s="173">
        <f t="shared" si="1"/>
        <v>59397</v>
      </c>
      <c r="U10" s="173">
        <f t="shared" si="1"/>
        <v>26839</v>
      </c>
      <c r="V10" s="173">
        <f t="shared" si="1"/>
        <v>45280</v>
      </c>
      <c r="W10" s="177">
        <f t="shared" si="1"/>
        <v>420286</v>
      </c>
    </row>
    <row r="11" spans="1:23" outlineLevel="1" x14ac:dyDescent="0.2">
      <c r="A11" s="153">
        <v>560024</v>
      </c>
      <c r="B11" s="154" t="s">
        <v>81</v>
      </c>
      <c r="C11" s="173">
        <v>1316245</v>
      </c>
      <c r="D11" s="173">
        <v>357863</v>
      </c>
      <c r="E11" s="173">
        <v>166698</v>
      </c>
      <c r="F11" s="173">
        <v>95368</v>
      </c>
      <c r="G11" s="173">
        <v>216118</v>
      </c>
      <c r="H11" s="175">
        <v>2152291</v>
      </c>
      <c r="I11" s="176">
        <v>96.6</v>
      </c>
      <c r="J11" s="173">
        <f t="shared" si="2"/>
        <v>1271493</v>
      </c>
      <c r="K11" s="173">
        <f t="shared" si="3"/>
        <v>345696</v>
      </c>
      <c r="L11" s="173">
        <f t="shared" si="4"/>
        <v>161030</v>
      </c>
      <c r="M11" s="173">
        <f t="shared" si="5"/>
        <v>92125</v>
      </c>
      <c r="N11" s="173">
        <f t="shared" si="6"/>
        <v>208770</v>
      </c>
      <c r="O11" s="175">
        <f t="shared" si="0"/>
        <v>2079114</v>
      </c>
      <c r="P11" s="222"/>
      <c r="Q11" s="222"/>
      <c r="R11" s="173">
        <f t="shared" si="1"/>
        <v>44752</v>
      </c>
      <c r="S11" s="173">
        <f t="shared" si="1"/>
        <v>12167</v>
      </c>
      <c r="T11" s="173">
        <f t="shared" si="1"/>
        <v>5668</v>
      </c>
      <c r="U11" s="173">
        <f t="shared" si="1"/>
        <v>3243</v>
      </c>
      <c r="V11" s="173">
        <f t="shared" si="1"/>
        <v>7348</v>
      </c>
      <c r="W11" s="177">
        <f t="shared" si="1"/>
        <v>73177</v>
      </c>
    </row>
    <row r="12" spans="1:23" ht="12" customHeight="1" outlineLevel="1" x14ac:dyDescent="0.2">
      <c r="A12" s="153">
        <v>560026</v>
      </c>
      <c r="B12" s="154" t="s">
        <v>82</v>
      </c>
      <c r="C12" s="173">
        <v>1838718</v>
      </c>
      <c r="D12" s="173">
        <v>1392417</v>
      </c>
      <c r="E12" s="173">
        <v>463559</v>
      </c>
      <c r="F12" s="173">
        <v>339774</v>
      </c>
      <c r="G12" s="173">
        <v>242930</v>
      </c>
      <c r="H12" s="175">
        <v>4277398</v>
      </c>
      <c r="I12" s="176">
        <v>57.97</v>
      </c>
      <c r="J12" s="173">
        <f t="shared" si="2"/>
        <v>1065905</v>
      </c>
      <c r="K12" s="173">
        <f t="shared" si="3"/>
        <v>807184</v>
      </c>
      <c r="L12" s="173">
        <f t="shared" si="4"/>
        <v>268725</v>
      </c>
      <c r="M12" s="173">
        <f t="shared" si="5"/>
        <v>196967</v>
      </c>
      <c r="N12" s="173">
        <f t="shared" si="6"/>
        <v>140827</v>
      </c>
      <c r="O12" s="175">
        <f t="shared" si="0"/>
        <v>2479608</v>
      </c>
      <c r="P12" s="222"/>
      <c r="Q12" s="222"/>
      <c r="R12" s="173">
        <f t="shared" si="1"/>
        <v>772813</v>
      </c>
      <c r="S12" s="173">
        <f t="shared" si="1"/>
        <v>585233</v>
      </c>
      <c r="T12" s="173">
        <f t="shared" si="1"/>
        <v>194834</v>
      </c>
      <c r="U12" s="173">
        <f t="shared" si="1"/>
        <v>142807</v>
      </c>
      <c r="V12" s="173">
        <f t="shared" si="1"/>
        <v>102103</v>
      </c>
      <c r="W12" s="177">
        <f t="shared" si="1"/>
        <v>1797790</v>
      </c>
    </row>
    <row r="13" spans="1:23" outlineLevel="1" x14ac:dyDescent="0.2">
      <c r="A13" s="153">
        <v>560032</v>
      </c>
      <c r="B13" s="154" t="s">
        <v>83</v>
      </c>
      <c r="C13" s="173">
        <v>114400</v>
      </c>
      <c r="D13" s="173">
        <v>378162</v>
      </c>
      <c r="E13" s="173">
        <v>146696</v>
      </c>
      <c r="F13" s="173">
        <v>54117</v>
      </c>
      <c r="G13" s="173">
        <v>86372</v>
      </c>
      <c r="H13" s="175">
        <v>779746</v>
      </c>
      <c r="I13" s="176">
        <v>51.44</v>
      </c>
      <c r="J13" s="173">
        <f t="shared" si="2"/>
        <v>58847</v>
      </c>
      <c r="K13" s="173">
        <f t="shared" si="3"/>
        <v>194527</v>
      </c>
      <c r="L13" s="173">
        <f t="shared" si="4"/>
        <v>75460</v>
      </c>
      <c r="M13" s="173">
        <f t="shared" si="5"/>
        <v>27838</v>
      </c>
      <c r="N13" s="173">
        <f t="shared" si="6"/>
        <v>44430</v>
      </c>
      <c r="O13" s="175">
        <f t="shared" si="0"/>
        <v>401102</v>
      </c>
      <c r="P13" s="222"/>
      <c r="Q13" s="222"/>
      <c r="R13" s="173">
        <f t="shared" si="1"/>
        <v>55553</v>
      </c>
      <c r="S13" s="173">
        <f t="shared" si="1"/>
        <v>183635</v>
      </c>
      <c r="T13" s="173">
        <f t="shared" si="1"/>
        <v>71236</v>
      </c>
      <c r="U13" s="173">
        <f t="shared" si="1"/>
        <v>26279</v>
      </c>
      <c r="V13" s="173">
        <f t="shared" si="1"/>
        <v>41942</v>
      </c>
      <c r="W13" s="177">
        <f t="shared" si="1"/>
        <v>378644</v>
      </c>
    </row>
    <row r="14" spans="1:23" outlineLevel="1" x14ac:dyDescent="0.2">
      <c r="A14" s="153">
        <v>560033</v>
      </c>
      <c r="B14" s="154" t="s">
        <v>84</v>
      </c>
      <c r="C14" s="173">
        <v>257127</v>
      </c>
      <c r="D14" s="173">
        <v>491800</v>
      </c>
      <c r="E14" s="173">
        <v>158444</v>
      </c>
      <c r="F14" s="173">
        <v>57921</v>
      </c>
      <c r="G14" s="173">
        <v>158265</v>
      </c>
      <c r="H14" s="175">
        <v>1123557</v>
      </c>
      <c r="I14" s="176">
        <v>86.4</v>
      </c>
      <c r="J14" s="173">
        <f t="shared" si="2"/>
        <v>222158</v>
      </c>
      <c r="K14" s="173">
        <f t="shared" si="3"/>
        <v>424915</v>
      </c>
      <c r="L14" s="173">
        <f t="shared" si="4"/>
        <v>136896</v>
      </c>
      <c r="M14" s="173">
        <f t="shared" si="5"/>
        <v>50044</v>
      </c>
      <c r="N14" s="173">
        <f t="shared" si="6"/>
        <v>136741</v>
      </c>
      <c r="O14" s="175">
        <f t="shared" si="0"/>
        <v>970754</v>
      </c>
      <c r="P14" s="222"/>
      <c r="Q14" s="222"/>
      <c r="R14" s="173">
        <f t="shared" si="1"/>
        <v>34969</v>
      </c>
      <c r="S14" s="173">
        <f t="shared" si="1"/>
        <v>66885</v>
      </c>
      <c r="T14" s="173">
        <f t="shared" si="1"/>
        <v>21548</v>
      </c>
      <c r="U14" s="173">
        <f t="shared" si="1"/>
        <v>7877</v>
      </c>
      <c r="V14" s="173">
        <f t="shared" si="1"/>
        <v>21524</v>
      </c>
      <c r="W14" s="177">
        <f t="shared" si="1"/>
        <v>152803</v>
      </c>
    </row>
    <row r="15" spans="1:23" outlineLevel="1" x14ac:dyDescent="0.2">
      <c r="A15" s="153">
        <v>560034</v>
      </c>
      <c r="B15" s="154" t="s">
        <v>85</v>
      </c>
      <c r="C15" s="173">
        <v>130457</v>
      </c>
      <c r="D15" s="173">
        <v>600931</v>
      </c>
      <c r="E15" s="173">
        <v>187476</v>
      </c>
      <c r="F15" s="173">
        <v>68375</v>
      </c>
      <c r="G15" s="173">
        <v>143522</v>
      </c>
      <c r="H15" s="175">
        <v>1130760</v>
      </c>
      <c r="I15" s="176">
        <v>41.52</v>
      </c>
      <c r="J15" s="173">
        <f t="shared" si="2"/>
        <v>54166</v>
      </c>
      <c r="K15" s="173">
        <f t="shared" si="3"/>
        <v>249507</v>
      </c>
      <c r="L15" s="173">
        <f t="shared" si="4"/>
        <v>77840</v>
      </c>
      <c r="M15" s="173">
        <f t="shared" si="5"/>
        <v>28389</v>
      </c>
      <c r="N15" s="173">
        <f t="shared" si="6"/>
        <v>59590</v>
      </c>
      <c r="O15" s="175">
        <f t="shared" si="0"/>
        <v>469492</v>
      </c>
      <c r="P15" s="222"/>
      <c r="Q15" s="222"/>
      <c r="R15" s="173">
        <f t="shared" si="1"/>
        <v>76291</v>
      </c>
      <c r="S15" s="173">
        <f t="shared" si="1"/>
        <v>351424</v>
      </c>
      <c r="T15" s="173">
        <f t="shared" si="1"/>
        <v>109636</v>
      </c>
      <c r="U15" s="173">
        <f t="shared" si="1"/>
        <v>39986</v>
      </c>
      <c r="V15" s="173">
        <f t="shared" si="1"/>
        <v>83932</v>
      </c>
      <c r="W15" s="177">
        <f t="shared" si="1"/>
        <v>661268</v>
      </c>
    </row>
    <row r="16" spans="1:23" outlineLevel="1" x14ac:dyDescent="0.2">
      <c r="A16" s="153">
        <v>560035</v>
      </c>
      <c r="B16" s="154" t="s">
        <v>86</v>
      </c>
      <c r="C16" s="173">
        <v>468285</v>
      </c>
      <c r="D16" s="173">
        <v>969590</v>
      </c>
      <c r="E16" s="173">
        <v>288015</v>
      </c>
      <c r="F16" s="173">
        <v>86020</v>
      </c>
      <c r="G16" s="173">
        <v>238281</v>
      </c>
      <c r="H16" s="175">
        <v>2050191</v>
      </c>
      <c r="I16" s="176">
        <v>62.69</v>
      </c>
      <c r="J16" s="173">
        <f t="shared" si="2"/>
        <v>293568</v>
      </c>
      <c r="K16" s="173">
        <f t="shared" si="3"/>
        <v>607836</v>
      </c>
      <c r="L16" s="173">
        <f t="shared" si="4"/>
        <v>180557</v>
      </c>
      <c r="M16" s="173">
        <f t="shared" si="5"/>
        <v>53926</v>
      </c>
      <c r="N16" s="173">
        <f t="shared" si="6"/>
        <v>149378</v>
      </c>
      <c r="O16" s="175">
        <f t="shared" si="0"/>
        <v>1285265</v>
      </c>
      <c r="P16" s="222"/>
      <c r="Q16" s="222"/>
      <c r="R16" s="173">
        <f t="shared" si="1"/>
        <v>174717</v>
      </c>
      <c r="S16" s="173">
        <f t="shared" si="1"/>
        <v>361754</v>
      </c>
      <c r="T16" s="173">
        <f t="shared" si="1"/>
        <v>107458</v>
      </c>
      <c r="U16" s="173">
        <f t="shared" si="1"/>
        <v>32094</v>
      </c>
      <c r="V16" s="173">
        <f t="shared" si="1"/>
        <v>88903</v>
      </c>
      <c r="W16" s="177">
        <f t="shared" si="1"/>
        <v>764926</v>
      </c>
    </row>
    <row r="17" spans="1:23" outlineLevel="1" x14ac:dyDescent="0.2">
      <c r="A17" s="153">
        <v>560036</v>
      </c>
      <c r="B17" s="154" t="s">
        <v>87</v>
      </c>
      <c r="C17" s="173">
        <v>250659</v>
      </c>
      <c r="D17" s="173">
        <v>1294162</v>
      </c>
      <c r="E17" s="173">
        <v>294124</v>
      </c>
      <c r="F17" s="173">
        <v>61569</v>
      </c>
      <c r="G17" s="173">
        <v>265945</v>
      </c>
      <c r="H17" s="175">
        <v>2166460</v>
      </c>
      <c r="I17" s="176">
        <v>74.13</v>
      </c>
      <c r="J17" s="173">
        <f t="shared" si="2"/>
        <v>185814</v>
      </c>
      <c r="K17" s="173">
        <f t="shared" si="3"/>
        <v>959362</v>
      </c>
      <c r="L17" s="173">
        <f t="shared" si="4"/>
        <v>218034</v>
      </c>
      <c r="M17" s="173">
        <f t="shared" si="5"/>
        <v>45641</v>
      </c>
      <c r="N17" s="173">
        <f t="shared" si="6"/>
        <v>197145</v>
      </c>
      <c r="O17" s="175">
        <f t="shared" si="0"/>
        <v>1605996</v>
      </c>
      <c r="P17" s="222"/>
      <c r="Q17" s="222"/>
      <c r="R17" s="173">
        <f t="shared" si="1"/>
        <v>64845</v>
      </c>
      <c r="S17" s="173">
        <f t="shared" si="1"/>
        <v>334800</v>
      </c>
      <c r="T17" s="173">
        <f t="shared" si="1"/>
        <v>76090</v>
      </c>
      <c r="U17" s="173">
        <f t="shared" si="1"/>
        <v>15928</v>
      </c>
      <c r="V17" s="173">
        <f t="shared" si="1"/>
        <v>68800</v>
      </c>
      <c r="W17" s="177">
        <f t="shared" si="1"/>
        <v>560464</v>
      </c>
    </row>
    <row r="18" spans="1:23" outlineLevel="1" x14ac:dyDescent="0.2">
      <c r="A18" s="153">
        <v>560041</v>
      </c>
      <c r="B18" s="154" t="s">
        <v>88</v>
      </c>
      <c r="C18" s="173">
        <v>35531</v>
      </c>
      <c r="D18" s="173">
        <v>629653</v>
      </c>
      <c r="E18" s="173">
        <v>323294</v>
      </c>
      <c r="F18" s="173">
        <v>206312</v>
      </c>
      <c r="G18" s="173">
        <v>108264</v>
      </c>
      <c r="H18" s="175">
        <v>1303053</v>
      </c>
      <c r="I18" s="176">
        <v>59.3</v>
      </c>
      <c r="J18" s="173">
        <f t="shared" si="2"/>
        <v>21070</v>
      </c>
      <c r="K18" s="173">
        <f t="shared" si="3"/>
        <v>373384</v>
      </c>
      <c r="L18" s="173">
        <f t="shared" si="4"/>
        <v>191713</v>
      </c>
      <c r="M18" s="173">
        <f t="shared" si="5"/>
        <v>122343</v>
      </c>
      <c r="N18" s="173">
        <f t="shared" si="6"/>
        <v>64201</v>
      </c>
      <c r="O18" s="175">
        <f t="shared" si="0"/>
        <v>772711</v>
      </c>
      <c r="P18" s="222"/>
      <c r="Q18" s="222"/>
      <c r="R18" s="173">
        <f t="shared" si="1"/>
        <v>14461</v>
      </c>
      <c r="S18" s="173">
        <f t="shared" si="1"/>
        <v>256269</v>
      </c>
      <c r="T18" s="173">
        <f t="shared" si="1"/>
        <v>131581</v>
      </c>
      <c r="U18" s="173">
        <f t="shared" si="1"/>
        <v>83969</v>
      </c>
      <c r="V18" s="173">
        <f t="shared" si="1"/>
        <v>44063</v>
      </c>
      <c r="W18" s="177">
        <f t="shared" si="1"/>
        <v>530342</v>
      </c>
    </row>
    <row r="19" spans="1:23" outlineLevel="1" x14ac:dyDescent="0.2">
      <c r="A19" s="153">
        <v>560043</v>
      </c>
      <c r="B19" s="154" t="s">
        <v>89</v>
      </c>
      <c r="C19" s="173">
        <v>947925</v>
      </c>
      <c r="D19" s="173">
        <v>14804</v>
      </c>
      <c r="E19" s="173">
        <v>73330</v>
      </c>
      <c r="F19" s="173">
        <v>21987</v>
      </c>
      <c r="G19" s="173">
        <v>46455</v>
      </c>
      <c r="H19" s="175">
        <v>1104500</v>
      </c>
      <c r="I19" s="176">
        <v>50.16</v>
      </c>
      <c r="J19" s="173">
        <f t="shared" si="2"/>
        <v>475479</v>
      </c>
      <c r="K19" s="173">
        <f t="shared" si="3"/>
        <v>7426</v>
      </c>
      <c r="L19" s="173">
        <f t="shared" si="4"/>
        <v>36782</v>
      </c>
      <c r="M19" s="173">
        <f t="shared" si="5"/>
        <v>11029</v>
      </c>
      <c r="N19" s="173">
        <f t="shared" si="6"/>
        <v>23302</v>
      </c>
      <c r="O19" s="175">
        <f t="shared" si="0"/>
        <v>554018</v>
      </c>
      <c r="P19" s="222"/>
      <c r="Q19" s="222"/>
      <c r="R19" s="173">
        <f t="shared" si="1"/>
        <v>472446</v>
      </c>
      <c r="S19" s="173">
        <f t="shared" si="1"/>
        <v>7378</v>
      </c>
      <c r="T19" s="173">
        <f t="shared" si="1"/>
        <v>36548</v>
      </c>
      <c r="U19" s="173">
        <f t="shared" si="1"/>
        <v>10958</v>
      </c>
      <c r="V19" s="173">
        <f t="shared" si="1"/>
        <v>23153</v>
      </c>
      <c r="W19" s="177">
        <f t="shared" si="1"/>
        <v>550482</v>
      </c>
    </row>
    <row r="20" spans="1:23" outlineLevel="1" x14ac:dyDescent="0.2">
      <c r="A20" s="153">
        <v>560045</v>
      </c>
      <c r="B20" s="154" t="s">
        <v>90</v>
      </c>
      <c r="C20" s="173">
        <v>44411</v>
      </c>
      <c r="D20" s="173">
        <v>435415</v>
      </c>
      <c r="E20" s="173">
        <v>48792</v>
      </c>
      <c r="F20" s="173">
        <v>195743</v>
      </c>
      <c r="G20" s="173">
        <v>231393</v>
      </c>
      <c r="H20" s="175">
        <v>955754</v>
      </c>
      <c r="I20" s="176">
        <v>71.14</v>
      </c>
      <c r="J20" s="173">
        <f t="shared" si="2"/>
        <v>31594</v>
      </c>
      <c r="K20" s="173">
        <f t="shared" si="3"/>
        <v>309754</v>
      </c>
      <c r="L20" s="173">
        <f t="shared" si="4"/>
        <v>34711</v>
      </c>
      <c r="M20" s="173">
        <f t="shared" si="5"/>
        <v>139252</v>
      </c>
      <c r="N20" s="173">
        <f t="shared" si="6"/>
        <v>164613</v>
      </c>
      <c r="O20" s="175">
        <f t="shared" si="0"/>
        <v>679924</v>
      </c>
      <c r="P20" s="222"/>
      <c r="Q20" s="222"/>
      <c r="R20" s="173">
        <f t="shared" si="1"/>
        <v>12817</v>
      </c>
      <c r="S20" s="173">
        <f t="shared" si="1"/>
        <v>125661</v>
      </c>
      <c r="T20" s="173">
        <f t="shared" si="1"/>
        <v>14081</v>
      </c>
      <c r="U20" s="173">
        <f t="shared" si="1"/>
        <v>56491</v>
      </c>
      <c r="V20" s="173">
        <f t="shared" si="1"/>
        <v>66780</v>
      </c>
      <c r="W20" s="177">
        <f t="shared" si="1"/>
        <v>275830</v>
      </c>
    </row>
    <row r="21" spans="1:23" outlineLevel="1" x14ac:dyDescent="0.2">
      <c r="A21" s="153">
        <v>560047</v>
      </c>
      <c r="B21" s="154" t="s">
        <v>91</v>
      </c>
      <c r="C21" s="173">
        <v>92547</v>
      </c>
      <c r="D21" s="173">
        <v>612266</v>
      </c>
      <c r="E21" s="173">
        <v>93337</v>
      </c>
      <c r="F21" s="173">
        <v>313797</v>
      </c>
      <c r="G21" s="173">
        <v>433154</v>
      </c>
      <c r="H21" s="175">
        <v>1545100</v>
      </c>
      <c r="I21" s="176">
        <v>48.92</v>
      </c>
      <c r="J21" s="173">
        <f t="shared" si="2"/>
        <v>45274</v>
      </c>
      <c r="K21" s="173">
        <f t="shared" si="3"/>
        <v>299521</v>
      </c>
      <c r="L21" s="173">
        <f t="shared" si="4"/>
        <v>45660</v>
      </c>
      <c r="M21" s="173">
        <f t="shared" si="5"/>
        <v>153509</v>
      </c>
      <c r="N21" s="173">
        <f t="shared" si="6"/>
        <v>211899</v>
      </c>
      <c r="O21" s="175">
        <f t="shared" si="0"/>
        <v>755863</v>
      </c>
      <c r="P21" s="222"/>
      <c r="Q21" s="222"/>
      <c r="R21" s="173">
        <f t="shared" ref="R21:W63" si="7">C21-J21</f>
        <v>47273</v>
      </c>
      <c r="S21" s="173">
        <f t="shared" si="7"/>
        <v>312745</v>
      </c>
      <c r="T21" s="173">
        <f t="shared" si="7"/>
        <v>47677</v>
      </c>
      <c r="U21" s="173">
        <f t="shared" si="7"/>
        <v>160288</v>
      </c>
      <c r="V21" s="173">
        <f t="shared" si="7"/>
        <v>221255</v>
      </c>
      <c r="W21" s="177">
        <f t="shared" si="7"/>
        <v>789237</v>
      </c>
    </row>
    <row r="22" spans="1:23" outlineLevel="1" x14ac:dyDescent="0.2">
      <c r="A22" s="153">
        <v>560052</v>
      </c>
      <c r="B22" s="154" t="s">
        <v>92</v>
      </c>
      <c r="C22" s="173">
        <v>2003</v>
      </c>
      <c r="D22" s="173">
        <v>5233</v>
      </c>
      <c r="E22" s="173">
        <v>209410</v>
      </c>
      <c r="F22" s="173">
        <v>294391</v>
      </c>
      <c r="G22" s="173">
        <v>538221</v>
      </c>
      <c r="H22" s="175">
        <v>1049258</v>
      </c>
      <c r="I22" s="176">
        <v>66.150000000000006</v>
      </c>
      <c r="J22" s="173">
        <f t="shared" si="2"/>
        <v>1325</v>
      </c>
      <c r="K22" s="173">
        <f t="shared" si="3"/>
        <v>3462</v>
      </c>
      <c r="L22" s="173">
        <f t="shared" si="4"/>
        <v>138525</v>
      </c>
      <c r="M22" s="173">
        <f t="shared" si="5"/>
        <v>194740</v>
      </c>
      <c r="N22" s="173">
        <f t="shared" si="6"/>
        <v>356033</v>
      </c>
      <c r="O22" s="175">
        <f t="shared" si="0"/>
        <v>694085</v>
      </c>
      <c r="P22" s="222"/>
      <c r="Q22" s="222"/>
      <c r="R22" s="173">
        <f t="shared" si="7"/>
        <v>678</v>
      </c>
      <c r="S22" s="173">
        <f t="shared" si="7"/>
        <v>1771</v>
      </c>
      <c r="T22" s="173">
        <f t="shared" si="7"/>
        <v>70885</v>
      </c>
      <c r="U22" s="173">
        <f t="shared" si="7"/>
        <v>99651</v>
      </c>
      <c r="V22" s="173">
        <f t="shared" si="7"/>
        <v>182188</v>
      </c>
      <c r="W22" s="177">
        <f t="shared" si="7"/>
        <v>355173</v>
      </c>
    </row>
    <row r="23" spans="1:23" outlineLevel="1" x14ac:dyDescent="0.2">
      <c r="A23" s="153">
        <v>560053</v>
      </c>
      <c r="B23" s="154" t="s">
        <v>93</v>
      </c>
      <c r="C23" s="173">
        <v>9043</v>
      </c>
      <c r="D23" s="173">
        <v>709620</v>
      </c>
      <c r="E23" s="173">
        <v>33609</v>
      </c>
      <c r="F23" s="173">
        <v>1911</v>
      </c>
      <c r="G23" s="173">
        <v>32247</v>
      </c>
      <c r="H23" s="175">
        <v>786429</v>
      </c>
      <c r="I23" s="176">
        <v>67.89</v>
      </c>
      <c r="J23" s="173">
        <f t="shared" si="2"/>
        <v>6139</v>
      </c>
      <c r="K23" s="173">
        <f t="shared" si="3"/>
        <v>481761</v>
      </c>
      <c r="L23" s="173">
        <f t="shared" si="4"/>
        <v>22817</v>
      </c>
      <c r="M23" s="173">
        <f t="shared" si="5"/>
        <v>1297</v>
      </c>
      <c r="N23" s="173">
        <f t="shared" si="6"/>
        <v>21892</v>
      </c>
      <c r="O23" s="175">
        <f t="shared" si="0"/>
        <v>533906</v>
      </c>
      <c r="P23" s="222"/>
      <c r="Q23" s="222"/>
      <c r="R23" s="173">
        <f t="shared" si="7"/>
        <v>2904</v>
      </c>
      <c r="S23" s="173">
        <f t="shared" si="7"/>
        <v>227859</v>
      </c>
      <c r="T23" s="173">
        <f t="shared" si="7"/>
        <v>10792</v>
      </c>
      <c r="U23" s="173">
        <f t="shared" si="7"/>
        <v>614</v>
      </c>
      <c r="V23" s="173">
        <f t="shared" si="7"/>
        <v>10355</v>
      </c>
      <c r="W23" s="177">
        <f t="shared" si="7"/>
        <v>252523</v>
      </c>
    </row>
    <row r="24" spans="1:23" outlineLevel="1" x14ac:dyDescent="0.2">
      <c r="A24" s="153">
        <v>560054</v>
      </c>
      <c r="B24" s="154" t="s">
        <v>94</v>
      </c>
      <c r="C24" s="173">
        <v>12371</v>
      </c>
      <c r="D24" s="173">
        <v>13341</v>
      </c>
      <c r="E24" s="173">
        <v>376664</v>
      </c>
      <c r="F24" s="173">
        <v>201765</v>
      </c>
      <c r="G24" s="173">
        <v>228775</v>
      </c>
      <c r="H24" s="175">
        <v>832917</v>
      </c>
      <c r="I24" s="176">
        <v>64.19</v>
      </c>
      <c r="J24" s="173">
        <f t="shared" si="2"/>
        <v>7941</v>
      </c>
      <c r="K24" s="173">
        <f t="shared" si="3"/>
        <v>8564</v>
      </c>
      <c r="L24" s="173">
        <f t="shared" si="4"/>
        <v>241781</v>
      </c>
      <c r="M24" s="173">
        <f t="shared" si="5"/>
        <v>129513</v>
      </c>
      <c r="N24" s="173">
        <f t="shared" si="6"/>
        <v>146851</v>
      </c>
      <c r="O24" s="175">
        <f t="shared" si="0"/>
        <v>534650</v>
      </c>
      <c r="P24" s="222"/>
      <c r="Q24" s="222"/>
      <c r="R24" s="173">
        <f t="shared" si="7"/>
        <v>4430</v>
      </c>
      <c r="S24" s="173">
        <f t="shared" si="7"/>
        <v>4777</v>
      </c>
      <c r="T24" s="173">
        <f t="shared" si="7"/>
        <v>134883</v>
      </c>
      <c r="U24" s="173">
        <f t="shared" si="7"/>
        <v>72252</v>
      </c>
      <c r="V24" s="173">
        <f t="shared" si="7"/>
        <v>81924</v>
      </c>
      <c r="W24" s="177">
        <f t="shared" si="7"/>
        <v>298267</v>
      </c>
    </row>
    <row r="25" spans="1:23" outlineLevel="1" x14ac:dyDescent="0.2">
      <c r="A25" s="153">
        <v>560055</v>
      </c>
      <c r="B25" s="154" t="s">
        <v>95</v>
      </c>
      <c r="C25" s="173">
        <v>12018</v>
      </c>
      <c r="D25" s="173">
        <v>5671</v>
      </c>
      <c r="E25" s="173">
        <v>255751</v>
      </c>
      <c r="F25" s="173">
        <v>78855</v>
      </c>
      <c r="G25" s="173">
        <v>190725</v>
      </c>
      <c r="H25" s="175">
        <v>543020</v>
      </c>
      <c r="I25" s="176">
        <v>52.59</v>
      </c>
      <c r="J25" s="173">
        <f t="shared" si="2"/>
        <v>6320</v>
      </c>
      <c r="K25" s="173">
        <f t="shared" si="3"/>
        <v>2982</v>
      </c>
      <c r="L25" s="173">
        <f t="shared" si="4"/>
        <v>134499</v>
      </c>
      <c r="M25" s="173">
        <f t="shared" si="5"/>
        <v>41470</v>
      </c>
      <c r="N25" s="173">
        <f t="shared" si="6"/>
        <v>100302</v>
      </c>
      <c r="O25" s="175">
        <f t="shared" si="0"/>
        <v>285573</v>
      </c>
      <c r="P25" s="222"/>
      <c r="Q25" s="222"/>
      <c r="R25" s="173">
        <f t="shared" si="7"/>
        <v>5698</v>
      </c>
      <c r="S25" s="173">
        <f t="shared" si="7"/>
        <v>2689</v>
      </c>
      <c r="T25" s="173">
        <f t="shared" si="7"/>
        <v>121252</v>
      </c>
      <c r="U25" s="173">
        <f t="shared" si="7"/>
        <v>37385</v>
      </c>
      <c r="V25" s="173">
        <f t="shared" si="7"/>
        <v>90423</v>
      </c>
      <c r="W25" s="177">
        <f t="shared" si="7"/>
        <v>257447</v>
      </c>
    </row>
    <row r="26" spans="1:23" outlineLevel="1" x14ac:dyDescent="0.2">
      <c r="A26" s="153">
        <v>560056</v>
      </c>
      <c r="B26" s="154" t="s">
        <v>96</v>
      </c>
      <c r="C26" s="173">
        <v>2182</v>
      </c>
      <c r="D26" s="173">
        <v>4957</v>
      </c>
      <c r="E26" s="173">
        <v>77085</v>
      </c>
      <c r="F26" s="173">
        <v>270073</v>
      </c>
      <c r="G26" s="173">
        <v>341557</v>
      </c>
      <c r="H26" s="175">
        <v>695854</v>
      </c>
      <c r="I26" s="176">
        <v>59.84</v>
      </c>
      <c r="J26" s="173">
        <f t="shared" si="2"/>
        <v>1306</v>
      </c>
      <c r="K26" s="173">
        <f t="shared" si="3"/>
        <v>2966</v>
      </c>
      <c r="L26" s="173">
        <f t="shared" si="4"/>
        <v>46128</v>
      </c>
      <c r="M26" s="173">
        <f t="shared" si="5"/>
        <v>161612</v>
      </c>
      <c r="N26" s="173">
        <f t="shared" si="6"/>
        <v>204388</v>
      </c>
      <c r="O26" s="175">
        <f t="shared" si="0"/>
        <v>416400</v>
      </c>
      <c r="P26" s="222"/>
      <c r="Q26" s="222"/>
      <c r="R26" s="173">
        <f t="shared" si="7"/>
        <v>876</v>
      </c>
      <c r="S26" s="173">
        <f t="shared" si="7"/>
        <v>1991</v>
      </c>
      <c r="T26" s="173">
        <f t="shared" si="7"/>
        <v>30957</v>
      </c>
      <c r="U26" s="173">
        <f t="shared" si="7"/>
        <v>108461</v>
      </c>
      <c r="V26" s="173">
        <f t="shared" si="7"/>
        <v>137169</v>
      </c>
      <c r="W26" s="177">
        <f t="shared" si="7"/>
        <v>279454</v>
      </c>
    </row>
    <row r="27" spans="1:23" outlineLevel="1" x14ac:dyDescent="0.2">
      <c r="A27" s="153">
        <v>560057</v>
      </c>
      <c r="B27" s="154" t="s">
        <v>97</v>
      </c>
      <c r="C27" s="173">
        <v>565472</v>
      </c>
      <c r="D27" s="173">
        <v>8957</v>
      </c>
      <c r="E27" s="173">
        <v>10203</v>
      </c>
      <c r="F27" s="173">
        <v>5258</v>
      </c>
      <c r="G27" s="173">
        <v>7580</v>
      </c>
      <c r="H27" s="175">
        <v>597470</v>
      </c>
      <c r="I27" s="176">
        <v>78.760000000000005</v>
      </c>
      <c r="J27" s="173">
        <f t="shared" si="2"/>
        <v>445366</v>
      </c>
      <c r="K27" s="173">
        <f t="shared" si="3"/>
        <v>7055</v>
      </c>
      <c r="L27" s="173">
        <f t="shared" si="4"/>
        <v>8036</v>
      </c>
      <c r="M27" s="173">
        <f t="shared" si="5"/>
        <v>4141</v>
      </c>
      <c r="N27" s="173">
        <f t="shared" si="6"/>
        <v>5970</v>
      </c>
      <c r="O27" s="175">
        <f t="shared" si="0"/>
        <v>470568</v>
      </c>
      <c r="P27" s="222"/>
      <c r="Q27" s="222"/>
      <c r="R27" s="173">
        <f t="shared" si="7"/>
        <v>120106</v>
      </c>
      <c r="S27" s="173">
        <f t="shared" si="7"/>
        <v>1902</v>
      </c>
      <c r="T27" s="173">
        <f t="shared" si="7"/>
        <v>2167</v>
      </c>
      <c r="U27" s="173">
        <f t="shared" si="7"/>
        <v>1117</v>
      </c>
      <c r="V27" s="173">
        <f t="shared" si="7"/>
        <v>1610</v>
      </c>
      <c r="W27" s="177">
        <f t="shared" si="7"/>
        <v>126902</v>
      </c>
    </row>
    <row r="28" spans="1:23" outlineLevel="1" x14ac:dyDescent="0.2">
      <c r="A28" s="153">
        <v>560058</v>
      </c>
      <c r="B28" s="154" t="s">
        <v>98</v>
      </c>
      <c r="C28" s="173">
        <v>1231360</v>
      </c>
      <c r="D28" s="173">
        <v>37204</v>
      </c>
      <c r="E28" s="173">
        <v>149846</v>
      </c>
      <c r="F28" s="173">
        <v>35598</v>
      </c>
      <c r="G28" s="173">
        <v>129437</v>
      </c>
      <c r="H28" s="175">
        <v>1583444</v>
      </c>
      <c r="I28" s="176">
        <v>73.010000000000005</v>
      </c>
      <c r="J28" s="173">
        <f t="shared" si="2"/>
        <v>899016</v>
      </c>
      <c r="K28" s="173">
        <f t="shared" si="3"/>
        <v>27163</v>
      </c>
      <c r="L28" s="173">
        <f t="shared" si="4"/>
        <v>109403</v>
      </c>
      <c r="M28" s="173">
        <f t="shared" si="5"/>
        <v>25990</v>
      </c>
      <c r="N28" s="173">
        <f t="shared" si="6"/>
        <v>94502</v>
      </c>
      <c r="O28" s="175">
        <f t="shared" si="0"/>
        <v>1156074</v>
      </c>
      <c r="P28" s="222"/>
      <c r="Q28" s="222"/>
      <c r="R28" s="173">
        <f t="shared" si="7"/>
        <v>332344</v>
      </c>
      <c r="S28" s="173">
        <f t="shared" si="7"/>
        <v>10041</v>
      </c>
      <c r="T28" s="173">
        <f t="shared" si="7"/>
        <v>40443</v>
      </c>
      <c r="U28" s="173">
        <f t="shared" si="7"/>
        <v>9608</v>
      </c>
      <c r="V28" s="173">
        <f t="shared" si="7"/>
        <v>34935</v>
      </c>
      <c r="W28" s="177">
        <f t="shared" si="7"/>
        <v>427370</v>
      </c>
    </row>
    <row r="29" spans="1:23" outlineLevel="1" x14ac:dyDescent="0.2">
      <c r="A29" s="153">
        <v>560059</v>
      </c>
      <c r="B29" s="154" t="s">
        <v>99</v>
      </c>
      <c r="C29" s="173">
        <v>9676</v>
      </c>
      <c r="D29" s="173">
        <v>9012</v>
      </c>
      <c r="E29" s="173">
        <v>121257</v>
      </c>
      <c r="F29" s="173">
        <v>158654</v>
      </c>
      <c r="G29" s="173">
        <v>279171</v>
      </c>
      <c r="H29" s="175">
        <v>577771</v>
      </c>
      <c r="I29" s="176">
        <v>70.98</v>
      </c>
      <c r="J29" s="173">
        <f t="shared" si="2"/>
        <v>6868</v>
      </c>
      <c r="K29" s="173">
        <f t="shared" si="3"/>
        <v>6397</v>
      </c>
      <c r="L29" s="173">
        <f t="shared" si="4"/>
        <v>86068</v>
      </c>
      <c r="M29" s="173">
        <f t="shared" si="5"/>
        <v>112613</v>
      </c>
      <c r="N29" s="173">
        <f t="shared" si="6"/>
        <v>198156</v>
      </c>
      <c r="O29" s="175">
        <f t="shared" si="0"/>
        <v>410102</v>
      </c>
      <c r="P29" s="222"/>
      <c r="Q29" s="222"/>
      <c r="R29" s="173">
        <f t="shared" si="7"/>
        <v>2808</v>
      </c>
      <c r="S29" s="173">
        <f t="shared" si="7"/>
        <v>2615</v>
      </c>
      <c r="T29" s="173">
        <f t="shared" si="7"/>
        <v>35189</v>
      </c>
      <c r="U29" s="173">
        <f t="shared" si="7"/>
        <v>46041</v>
      </c>
      <c r="V29" s="173">
        <f t="shared" si="7"/>
        <v>81015</v>
      </c>
      <c r="W29" s="177">
        <f t="shared" si="7"/>
        <v>167669</v>
      </c>
    </row>
    <row r="30" spans="1:23" outlineLevel="1" x14ac:dyDescent="0.2">
      <c r="A30" s="153">
        <v>560060</v>
      </c>
      <c r="B30" s="154" t="s">
        <v>100</v>
      </c>
      <c r="C30" s="173">
        <v>10611</v>
      </c>
      <c r="D30" s="173">
        <v>471007</v>
      </c>
      <c r="E30" s="173">
        <v>41561</v>
      </c>
      <c r="F30" s="173">
        <v>2207</v>
      </c>
      <c r="G30" s="173">
        <v>50711</v>
      </c>
      <c r="H30" s="175">
        <v>576098</v>
      </c>
      <c r="I30" s="176">
        <v>62.96</v>
      </c>
      <c r="J30" s="173">
        <f t="shared" si="2"/>
        <v>6681</v>
      </c>
      <c r="K30" s="173">
        <f t="shared" si="3"/>
        <v>296546</v>
      </c>
      <c r="L30" s="173">
        <f t="shared" si="4"/>
        <v>26167</v>
      </c>
      <c r="M30" s="173">
        <f t="shared" si="5"/>
        <v>1390</v>
      </c>
      <c r="N30" s="173">
        <f t="shared" si="6"/>
        <v>31928</v>
      </c>
      <c r="O30" s="175">
        <f t="shared" si="0"/>
        <v>362712</v>
      </c>
      <c r="P30" s="222"/>
      <c r="Q30" s="222"/>
      <c r="R30" s="173">
        <f t="shared" si="7"/>
        <v>3930</v>
      </c>
      <c r="S30" s="173">
        <f t="shared" si="7"/>
        <v>174461</v>
      </c>
      <c r="T30" s="173">
        <f t="shared" si="7"/>
        <v>15394</v>
      </c>
      <c r="U30" s="173">
        <f t="shared" si="7"/>
        <v>817</v>
      </c>
      <c r="V30" s="173">
        <f t="shared" si="7"/>
        <v>18783</v>
      </c>
      <c r="W30" s="177">
        <f t="shared" si="7"/>
        <v>213386</v>
      </c>
    </row>
    <row r="31" spans="1:23" outlineLevel="1" x14ac:dyDescent="0.2">
      <c r="A31" s="153">
        <v>560061</v>
      </c>
      <c r="B31" s="154" t="s">
        <v>101</v>
      </c>
      <c r="C31" s="173">
        <v>18916</v>
      </c>
      <c r="D31" s="173">
        <v>8987</v>
      </c>
      <c r="E31" s="173">
        <v>452393</v>
      </c>
      <c r="F31" s="173">
        <v>224289</v>
      </c>
      <c r="G31" s="173">
        <v>230608</v>
      </c>
      <c r="H31" s="175">
        <v>935192</v>
      </c>
      <c r="I31" s="176">
        <v>59.52</v>
      </c>
      <c r="J31" s="173">
        <f t="shared" si="2"/>
        <v>11259</v>
      </c>
      <c r="K31" s="173">
        <f t="shared" si="3"/>
        <v>5349</v>
      </c>
      <c r="L31" s="173">
        <f t="shared" si="4"/>
        <v>269264</v>
      </c>
      <c r="M31" s="173">
        <f t="shared" si="5"/>
        <v>133497</v>
      </c>
      <c r="N31" s="173">
        <f t="shared" si="6"/>
        <v>137258</v>
      </c>
      <c r="O31" s="175">
        <f t="shared" si="0"/>
        <v>556627</v>
      </c>
      <c r="P31" s="222"/>
      <c r="Q31" s="222"/>
      <c r="R31" s="173">
        <f t="shared" si="7"/>
        <v>7657</v>
      </c>
      <c r="S31" s="173">
        <f t="shared" si="7"/>
        <v>3638</v>
      </c>
      <c r="T31" s="173">
        <f t="shared" si="7"/>
        <v>183129</v>
      </c>
      <c r="U31" s="173">
        <f t="shared" si="7"/>
        <v>90792</v>
      </c>
      <c r="V31" s="173">
        <f t="shared" si="7"/>
        <v>93350</v>
      </c>
      <c r="W31" s="177">
        <f t="shared" si="7"/>
        <v>378565</v>
      </c>
    </row>
    <row r="32" spans="1:23" outlineLevel="1" x14ac:dyDescent="0.2">
      <c r="A32" s="153">
        <v>560062</v>
      </c>
      <c r="B32" s="154" t="s">
        <v>102</v>
      </c>
      <c r="C32" s="173">
        <v>18819</v>
      </c>
      <c r="D32" s="173">
        <v>641521</v>
      </c>
      <c r="E32" s="173">
        <v>42527</v>
      </c>
      <c r="F32" s="173">
        <v>4482</v>
      </c>
      <c r="G32" s="173">
        <v>29972</v>
      </c>
      <c r="H32" s="175">
        <v>737321</v>
      </c>
      <c r="I32" s="176">
        <v>56.78</v>
      </c>
      <c r="J32" s="173">
        <f t="shared" si="2"/>
        <v>10685</v>
      </c>
      <c r="K32" s="173">
        <f t="shared" si="3"/>
        <v>364256</v>
      </c>
      <c r="L32" s="173">
        <f t="shared" si="4"/>
        <v>24147</v>
      </c>
      <c r="M32" s="173">
        <f t="shared" si="5"/>
        <v>2545</v>
      </c>
      <c r="N32" s="173">
        <f t="shared" si="6"/>
        <v>17018</v>
      </c>
      <c r="O32" s="175">
        <f t="shared" si="0"/>
        <v>418651</v>
      </c>
      <c r="P32" s="222"/>
      <c r="Q32" s="222"/>
      <c r="R32" s="173">
        <f t="shared" si="7"/>
        <v>8134</v>
      </c>
      <c r="S32" s="173">
        <f t="shared" si="7"/>
        <v>277265</v>
      </c>
      <c r="T32" s="173">
        <f t="shared" si="7"/>
        <v>18380</v>
      </c>
      <c r="U32" s="173">
        <f t="shared" si="7"/>
        <v>1937</v>
      </c>
      <c r="V32" s="173">
        <f t="shared" si="7"/>
        <v>12954</v>
      </c>
      <c r="W32" s="177">
        <f t="shared" si="7"/>
        <v>318670</v>
      </c>
    </row>
    <row r="33" spans="1:23" outlineLevel="1" x14ac:dyDescent="0.2">
      <c r="A33" s="153">
        <v>560063</v>
      </c>
      <c r="B33" s="154" t="s">
        <v>103</v>
      </c>
      <c r="C33" s="173">
        <v>3190</v>
      </c>
      <c r="D33" s="173">
        <v>3135</v>
      </c>
      <c r="E33" s="173">
        <v>158837</v>
      </c>
      <c r="F33" s="173">
        <v>180358</v>
      </c>
      <c r="G33" s="173">
        <v>338516</v>
      </c>
      <c r="H33" s="175">
        <v>684035</v>
      </c>
      <c r="I33" s="176">
        <v>57.1</v>
      </c>
      <c r="J33" s="173">
        <f t="shared" si="2"/>
        <v>1821</v>
      </c>
      <c r="K33" s="173">
        <f t="shared" si="3"/>
        <v>1790</v>
      </c>
      <c r="L33" s="173">
        <f t="shared" si="4"/>
        <v>90696</v>
      </c>
      <c r="M33" s="173">
        <f t="shared" si="5"/>
        <v>102984</v>
      </c>
      <c r="N33" s="173">
        <f t="shared" si="6"/>
        <v>193293</v>
      </c>
      <c r="O33" s="175">
        <f t="shared" si="0"/>
        <v>390584</v>
      </c>
      <c r="P33" s="222"/>
      <c r="Q33" s="222"/>
      <c r="R33" s="173">
        <f t="shared" si="7"/>
        <v>1369</v>
      </c>
      <c r="S33" s="173">
        <f t="shared" si="7"/>
        <v>1345</v>
      </c>
      <c r="T33" s="173">
        <f t="shared" si="7"/>
        <v>68141</v>
      </c>
      <c r="U33" s="173">
        <f t="shared" si="7"/>
        <v>77374</v>
      </c>
      <c r="V33" s="173">
        <f t="shared" si="7"/>
        <v>145223</v>
      </c>
      <c r="W33" s="177">
        <f t="shared" si="7"/>
        <v>293451</v>
      </c>
    </row>
    <row r="34" spans="1:23" outlineLevel="1" x14ac:dyDescent="0.2">
      <c r="A34" s="153">
        <v>560064</v>
      </c>
      <c r="B34" s="154" t="s">
        <v>104</v>
      </c>
      <c r="C34" s="173">
        <v>519158</v>
      </c>
      <c r="D34" s="173">
        <v>12598</v>
      </c>
      <c r="E34" s="173">
        <v>182922</v>
      </c>
      <c r="F34" s="173">
        <v>3012</v>
      </c>
      <c r="G34" s="173">
        <v>400891</v>
      </c>
      <c r="H34" s="175">
        <v>1118581</v>
      </c>
      <c r="I34" s="176">
        <v>92.71</v>
      </c>
      <c r="J34" s="173">
        <f t="shared" si="2"/>
        <v>481311</v>
      </c>
      <c r="K34" s="173">
        <f t="shared" si="3"/>
        <v>11680</v>
      </c>
      <c r="L34" s="173">
        <f t="shared" si="4"/>
        <v>169587</v>
      </c>
      <c r="M34" s="173">
        <f t="shared" si="5"/>
        <v>2792</v>
      </c>
      <c r="N34" s="173">
        <f t="shared" si="6"/>
        <v>371666</v>
      </c>
      <c r="O34" s="175">
        <f t="shared" si="0"/>
        <v>1037036</v>
      </c>
      <c r="P34" s="222"/>
      <c r="Q34" s="222"/>
      <c r="R34" s="173">
        <f t="shared" si="7"/>
        <v>37847</v>
      </c>
      <c r="S34" s="173">
        <f t="shared" si="7"/>
        <v>918</v>
      </c>
      <c r="T34" s="173">
        <f t="shared" si="7"/>
        <v>13335</v>
      </c>
      <c r="U34" s="173">
        <f t="shared" si="7"/>
        <v>220</v>
      </c>
      <c r="V34" s="173">
        <f t="shared" si="7"/>
        <v>29225</v>
      </c>
      <c r="W34" s="177">
        <f t="shared" si="7"/>
        <v>81545</v>
      </c>
    </row>
    <row r="35" spans="1:23" outlineLevel="1" x14ac:dyDescent="0.2">
      <c r="A35" s="153">
        <v>560065</v>
      </c>
      <c r="B35" s="154" t="s">
        <v>105</v>
      </c>
      <c r="C35" s="173">
        <v>9164</v>
      </c>
      <c r="D35" s="173">
        <v>28113</v>
      </c>
      <c r="E35" s="173">
        <v>65284</v>
      </c>
      <c r="F35" s="173">
        <v>190015</v>
      </c>
      <c r="G35" s="173">
        <v>222146</v>
      </c>
      <c r="H35" s="175">
        <v>514723</v>
      </c>
      <c r="I35" s="176">
        <v>79.09</v>
      </c>
      <c r="J35" s="173">
        <f t="shared" si="2"/>
        <v>7248</v>
      </c>
      <c r="K35" s="173">
        <f t="shared" si="3"/>
        <v>22235</v>
      </c>
      <c r="L35" s="173">
        <f t="shared" si="4"/>
        <v>51633</v>
      </c>
      <c r="M35" s="173">
        <f t="shared" si="5"/>
        <v>150283</v>
      </c>
      <c r="N35" s="173">
        <f t="shared" si="6"/>
        <v>175695</v>
      </c>
      <c r="O35" s="175">
        <f t="shared" si="0"/>
        <v>407094</v>
      </c>
      <c r="P35" s="222"/>
      <c r="Q35" s="222"/>
      <c r="R35" s="173">
        <f t="shared" si="7"/>
        <v>1916</v>
      </c>
      <c r="S35" s="173">
        <f t="shared" si="7"/>
        <v>5878</v>
      </c>
      <c r="T35" s="173">
        <f t="shared" si="7"/>
        <v>13651</v>
      </c>
      <c r="U35" s="173">
        <f t="shared" si="7"/>
        <v>39732</v>
      </c>
      <c r="V35" s="173">
        <f t="shared" si="7"/>
        <v>46451</v>
      </c>
      <c r="W35" s="177">
        <f t="shared" si="7"/>
        <v>107629</v>
      </c>
    </row>
    <row r="36" spans="1:23" outlineLevel="1" x14ac:dyDescent="0.2">
      <c r="A36" s="153">
        <v>560066</v>
      </c>
      <c r="B36" s="154" t="s">
        <v>106</v>
      </c>
      <c r="C36" s="173">
        <v>2018</v>
      </c>
      <c r="D36" s="173">
        <v>10144</v>
      </c>
      <c r="E36" s="173">
        <v>236525</v>
      </c>
      <c r="F36" s="173">
        <v>228968</v>
      </c>
      <c r="G36" s="173">
        <v>4776</v>
      </c>
      <c r="H36" s="175">
        <v>482431</v>
      </c>
      <c r="I36" s="176">
        <v>64.489999999999995</v>
      </c>
      <c r="J36" s="173">
        <f t="shared" si="2"/>
        <v>1301</v>
      </c>
      <c r="K36" s="173">
        <f t="shared" si="3"/>
        <v>6542</v>
      </c>
      <c r="L36" s="173">
        <f t="shared" si="4"/>
        <v>152535</v>
      </c>
      <c r="M36" s="173">
        <f t="shared" si="5"/>
        <v>147661</v>
      </c>
      <c r="N36" s="173">
        <f t="shared" si="6"/>
        <v>3080</v>
      </c>
      <c r="O36" s="175">
        <f t="shared" si="0"/>
        <v>311119</v>
      </c>
      <c r="P36" s="222"/>
      <c r="Q36" s="222"/>
      <c r="R36" s="173">
        <f t="shared" si="7"/>
        <v>717</v>
      </c>
      <c r="S36" s="173">
        <f t="shared" si="7"/>
        <v>3602</v>
      </c>
      <c r="T36" s="173">
        <f t="shared" si="7"/>
        <v>83990</v>
      </c>
      <c r="U36" s="173">
        <f t="shared" si="7"/>
        <v>81307</v>
      </c>
      <c r="V36" s="173">
        <f t="shared" si="7"/>
        <v>1696</v>
      </c>
      <c r="W36" s="177">
        <f t="shared" si="7"/>
        <v>171312</v>
      </c>
    </row>
    <row r="37" spans="1:23" outlineLevel="1" x14ac:dyDescent="0.2">
      <c r="A37" s="153">
        <v>560067</v>
      </c>
      <c r="B37" s="154" t="s">
        <v>107</v>
      </c>
      <c r="C37" s="173">
        <v>18112</v>
      </c>
      <c r="D37" s="173">
        <v>949971</v>
      </c>
      <c r="E37" s="173">
        <v>214749</v>
      </c>
      <c r="F37" s="173">
        <v>7434</v>
      </c>
      <c r="G37" s="173">
        <v>150815</v>
      </c>
      <c r="H37" s="175">
        <v>1341082</v>
      </c>
      <c r="I37" s="176">
        <v>50.78</v>
      </c>
      <c r="J37" s="173">
        <f t="shared" si="2"/>
        <v>9197</v>
      </c>
      <c r="K37" s="173">
        <f t="shared" si="3"/>
        <v>482395</v>
      </c>
      <c r="L37" s="173">
        <f t="shared" si="4"/>
        <v>109050</v>
      </c>
      <c r="M37" s="173">
        <f t="shared" si="5"/>
        <v>3775</v>
      </c>
      <c r="N37" s="173">
        <f t="shared" si="6"/>
        <v>76584</v>
      </c>
      <c r="O37" s="175">
        <f t="shared" si="0"/>
        <v>681001</v>
      </c>
      <c r="P37" s="222"/>
      <c r="Q37" s="222"/>
      <c r="R37" s="173">
        <f t="shared" si="7"/>
        <v>8915</v>
      </c>
      <c r="S37" s="173">
        <f t="shared" si="7"/>
        <v>467576</v>
      </c>
      <c r="T37" s="173">
        <f t="shared" si="7"/>
        <v>105699</v>
      </c>
      <c r="U37" s="173">
        <f t="shared" si="7"/>
        <v>3659</v>
      </c>
      <c r="V37" s="173">
        <f t="shared" si="7"/>
        <v>74231</v>
      </c>
      <c r="W37" s="177">
        <f t="shared" si="7"/>
        <v>660081</v>
      </c>
    </row>
    <row r="38" spans="1:23" outlineLevel="1" x14ac:dyDescent="0.2">
      <c r="A38" s="153">
        <v>560068</v>
      </c>
      <c r="B38" s="154" t="s">
        <v>108</v>
      </c>
      <c r="C38" s="173">
        <v>22309</v>
      </c>
      <c r="D38" s="173">
        <v>10733</v>
      </c>
      <c r="E38" s="173">
        <v>476897</v>
      </c>
      <c r="F38" s="173">
        <v>257461</v>
      </c>
      <c r="G38" s="173">
        <v>678152</v>
      </c>
      <c r="H38" s="175">
        <v>1445551</v>
      </c>
      <c r="I38" s="176">
        <v>50.84</v>
      </c>
      <c r="J38" s="173">
        <f t="shared" si="2"/>
        <v>11342</v>
      </c>
      <c r="K38" s="173">
        <f t="shared" si="3"/>
        <v>5457</v>
      </c>
      <c r="L38" s="173">
        <f t="shared" si="4"/>
        <v>242454</v>
      </c>
      <c r="M38" s="173">
        <f t="shared" si="5"/>
        <v>130893</v>
      </c>
      <c r="N38" s="173">
        <f t="shared" si="6"/>
        <v>344772</v>
      </c>
      <c r="O38" s="175">
        <f t="shared" si="0"/>
        <v>734918</v>
      </c>
      <c r="P38" s="222"/>
      <c r="Q38" s="222"/>
      <c r="R38" s="173">
        <f t="shared" si="7"/>
        <v>10967</v>
      </c>
      <c r="S38" s="173">
        <f t="shared" si="7"/>
        <v>5276</v>
      </c>
      <c r="T38" s="173">
        <f t="shared" si="7"/>
        <v>234443</v>
      </c>
      <c r="U38" s="173">
        <f t="shared" si="7"/>
        <v>126568</v>
      </c>
      <c r="V38" s="173">
        <f t="shared" si="7"/>
        <v>333380</v>
      </c>
      <c r="W38" s="177">
        <f t="shared" si="7"/>
        <v>710633</v>
      </c>
    </row>
    <row r="39" spans="1:23" outlineLevel="1" x14ac:dyDescent="0.2">
      <c r="A39" s="153">
        <v>560069</v>
      </c>
      <c r="B39" s="154" t="s">
        <v>109</v>
      </c>
      <c r="C39" s="173">
        <v>581212</v>
      </c>
      <c r="D39" s="173">
        <v>7649</v>
      </c>
      <c r="E39" s="173">
        <v>43565</v>
      </c>
      <c r="F39" s="173">
        <v>6575</v>
      </c>
      <c r="G39" s="173">
        <v>47771</v>
      </c>
      <c r="H39" s="175">
        <v>686772</v>
      </c>
      <c r="I39" s="176">
        <v>69.78</v>
      </c>
      <c r="J39" s="173">
        <f t="shared" si="2"/>
        <v>405570</v>
      </c>
      <c r="K39" s="173">
        <f t="shared" si="3"/>
        <v>5337</v>
      </c>
      <c r="L39" s="173">
        <f t="shared" si="4"/>
        <v>30400</v>
      </c>
      <c r="M39" s="173">
        <f t="shared" si="5"/>
        <v>4588</v>
      </c>
      <c r="N39" s="173">
        <f t="shared" si="6"/>
        <v>33335</v>
      </c>
      <c r="O39" s="175">
        <f t="shared" si="0"/>
        <v>479230</v>
      </c>
      <c r="P39" s="222"/>
      <c r="Q39" s="222"/>
      <c r="R39" s="173">
        <f t="shared" si="7"/>
        <v>175642</v>
      </c>
      <c r="S39" s="173">
        <f t="shared" si="7"/>
        <v>2312</v>
      </c>
      <c r="T39" s="173">
        <f t="shared" si="7"/>
        <v>13165</v>
      </c>
      <c r="U39" s="173">
        <f t="shared" si="7"/>
        <v>1987</v>
      </c>
      <c r="V39" s="173">
        <f t="shared" si="7"/>
        <v>14436</v>
      </c>
      <c r="W39" s="177">
        <f t="shared" si="7"/>
        <v>207542</v>
      </c>
    </row>
    <row r="40" spans="1:23" outlineLevel="1" x14ac:dyDescent="0.2">
      <c r="A40" s="153">
        <v>560070</v>
      </c>
      <c r="B40" s="154" t="s">
        <v>110</v>
      </c>
      <c r="C40" s="173">
        <v>748919</v>
      </c>
      <c r="D40" s="173">
        <v>141714</v>
      </c>
      <c r="E40" s="173">
        <v>903044</v>
      </c>
      <c r="F40" s="173">
        <v>530865</v>
      </c>
      <c r="G40" s="173">
        <v>409009</v>
      </c>
      <c r="H40" s="175">
        <v>2733552</v>
      </c>
      <c r="I40" s="176">
        <v>83.03</v>
      </c>
      <c r="J40" s="173">
        <f t="shared" si="2"/>
        <v>621827</v>
      </c>
      <c r="K40" s="173">
        <f t="shared" si="3"/>
        <v>117665</v>
      </c>
      <c r="L40" s="173">
        <f t="shared" si="4"/>
        <v>749797</v>
      </c>
      <c r="M40" s="173">
        <f t="shared" si="5"/>
        <v>440777</v>
      </c>
      <c r="N40" s="173">
        <f t="shared" si="6"/>
        <v>339600</v>
      </c>
      <c r="O40" s="175">
        <f t="shared" si="0"/>
        <v>2269666</v>
      </c>
      <c r="P40" s="222"/>
      <c r="Q40" s="222"/>
      <c r="R40" s="173">
        <f t="shared" si="7"/>
        <v>127092</v>
      </c>
      <c r="S40" s="173">
        <f t="shared" si="7"/>
        <v>24049</v>
      </c>
      <c r="T40" s="173">
        <f t="shared" si="7"/>
        <v>153247</v>
      </c>
      <c r="U40" s="173">
        <f t="shared" si="7"/>
        <v>90088</v>
      </c>
      <c r="V40" s="173">
        <f t="shared" si="7"/>
        <v>69409</v>
      </c>
      <c r="W40" s="177">
        <f t="shared" si="7"/>
        <v>463886</v>
      </c>
    </row>
    <row r="41" spans="1:23" outlineLevel="1" x14ac:dyDescent="0.2">
      <c r="A41" s="153">
        <v>560071</v>
      </c>
      <c r="B41" s="154" t="s">
        <v>111</v>
      </c>
      <c r="C41" s="173">
        <v>6659</v>
      </c>
      <c r="D41" s="173">
        <v>8885</v>
      </c>
      <c r="E41" s="173">
        <v>374532</v>
      </c>
      <c r="F41" s="173">
        <v>72581</v>
      </c>
      <c r="G41" s="173">
        <v>450606</v>
      </c>
      <c r="H41" s="175">
        <v>913263</v>
      </c>
      <c r="I41" s="176">
        <v>71.7</v>
      </c>
      <c r="J41" s="173">
        <f t="shared" si="2"/>
        <v>4775</v>
      </c>
      <c r="K41" s="173">
        <f t="shared" si="3"/>
        <v>6371</v>
      </c>
      <c r="L41" s="173">
        <f t="shared" si="4"/>
        <v>268539</v>
      </c>
      <c r="M41" s="173">
        <f t="shared" si="5"/>
        <v>52041</v>
      </c>
      <c r="N41" s="173">
        <f t="shared" si="6"/>
        <v>323085</v>
      </c>
      <c r="O41" s="175">
        <f t="shared" si="0"/>
        <v>654811</v>
      </c>
      <c r="P41" s="222"/>
      <c r="Q41" s="222"/>
      <c r="R41" s="173">
        <f t="shared" si="7"/>
        <v>1884</v>
      </c>
      <c r="S41" s="173">
        <f t="shared" si="7"/>
        <v>2514</v>
      </c>
      <c r="T41" s="173">
        <f t="shared" si="7"/>
        <v>105993</v>
      </c>
      <c r="U41" s="173">
        <f t="shared" si="7"/>
        <v>20540</v>
      </c>
      <c r="V41" s="173">
        <f t="shared" si="7"/>
        <v>127521</v>
      </c>
      <c r="W41" s="177">
        <f t="shared" si="7"/>
        <v>258452</v>
      </c>
    </row>
    <row r="42" spans="1:23" outlineLevel="1" x14ac:dyDescent="0.2">
      <c r="A42" s="153">
        <v>560072</v>
      </c>
      <c r="B42" s="154" t="s">
        <v>112</v>
      </c>
      <c r="C42" s="173">
        <v>19413</v>
      </c>
      <c r="D42" s="173">
        <v>29010</v>
      </c>
      <c r="E42" s="173">
        <v>407340</v>
      </c>
      <c r="F42" s="173">
        <v>89438</v>
      </c>
      <c r="G42" s="173">
        <v>348261</v>
      </c>
      <c r="H42" s="175">
        <v>893461</v>
      </c>
      <c r="I42" s="176">
        <v>66.67</v>
      </c>
      <c r="J42" s="173">
        <f t="shared" si="2"/>
        <v>12943</v>
      </c>
      <c r="K42" s="173">
        <f t="shared" si="3"/>
        <v>19341</v>
      </c>
      <c r="L42" s="173">
        <f t="shared" si="4"/>
        <v>271574</v>
      </c>
      <c r="M42" s="173">
        <f t="shared" si="5"/>
        <v>59628</v>
      </c>
      <c r="N42" s="173">
        <f t="shared" si="6"/>
        <v>232186</v>
      </c>
      <c r="O42" s="175">
        <f t="shared" si="0"/>
        <v>595672</v>
      </c>
      <c r="P42" s="222"/>
      <c r="Q42" s="222"/>
      <c r="R42" s="173">
        <f t="shared" si="7"/>
        <v>6470</v>
      </c>
      <c r="S42" s="173">
        <f t="shared" si="7"/>
        <v>9669</v>
      </c>
      <c r="T42" s="173">
        <f t="shared" si="7"/>
        <v>135766</v>
      </c>
      <c r="U42" s="173">
        <f t="shared" si="7"/>
        <v>29810</v>
      </c>
      <c r="V42" s="173">
        <f t="shared" si="7"/>
        <v>116075</v>
      </c>
      <c r="W42" s="177">
        <f t="shared" si="7"/>
        <v>297789</v>
      </c>
    </row>
    <row r="43" spans="1:23" outlineLevel="1" x14ac:dyDescent="0.2">
      <c r="A43" s="153">
        <v>560073</v>
      </c>
      <c r="B43" s="154" t="s">
        <v>113</v>
      </c>
      <c r="C43" s="173">
        <v>7277</v>
      </c>
      <c r="D43" s="173">
        <v>4350</v>
      </c>
      <c r="E43" s="173">
        <v>300879</v>
      </c>
      <c r="F43" s="173">
        <v>155000</v>
      </c>
      <c r="G43" s="173">
        <v>142755</v>
      </c>
      <c r="H43" s="175">
        <v>610261</v>
      </c>
      <c r="I43" s="176">
        <v>63.1</v>
      </c>
      <c r="J43" s="173">
        <f t="shared" si="2"/>
        <v>4592</v>
      </c>
      <c r="K43" s="173">
        <f t="shared" si="3"/>
        <v>2745</v>
      </c>
      <c r="L43" s="173">
        <f t="shared" si="4"/>
        <v>189855</v>
      </c>
      <c r="M43" s="173">
        <f t="shared" si="5"/>
        <v>97805</v>
      </c>
      <c r="N43" s="173">
        <f t="shared" si="6"/>
        <v>90078</v>
      </c>
      <c r="O43" s="175">
        <f t="shared" si="0"/>
        <v>385075</v>
      </c>
      <c r="P43" s="222"/>
      <c r="Q43" s="222"/>
      <c r="R43" s="173">
        <f t="shared" si="7"/>
        <v>2685</v>
      </c>
      <c r="S43" s="173">
        <f t="shared" si="7"/>
        <v>1605</v>
      </c>
      <c r="T43" s="173">
        <f t="shared" si="7"/>
        <v>111024</v>
      </c>
      <c r="U43" s="173">
        <f t="shared" si="7"/>
        <v>57195</v>
      </c>
      <c r="V43" s="173">
        <f t="shared" si="7"/>
        <v>52677</v>
      </c>
      <c r="W43" s="177">
        <f t="shared" si="7"/>
        <v>225186</v>
      </c>
    </row>
    <row r="44" spans="1:23" outlineLevel="1" x14ac:dyDescent="0.2">
      <c r="A44" s="153">
        <v>560074</v>
      </c>
      <c r="B44" s="154" t="s">
        <v>114</v>
      </c>
      <c r="C44" s="173">
        <v>46658</v>
      </c>
      <c r="D44" s="173">
        <v>23969</v>
      </c>
      <c r="E44" s="173">
        <v>487779</v>
      </c>
      <c r="F44" s="173">
        <v>200367</v>
      </c>
      <c r="G44" s="173">
        <v>262680</v>
      </c>
      <c r="H44" s="175">
        <v>1021453</v>
      </c>
      <c r="I44" s="176">
        <v>56.48</v>
      </c>
      <c r="J44" s="173">
        <f t="shared" si="2"/>
        <v>26352</v>
      </c>
      <c r="K44" s="173">
        <f t="shared" si="3"/>
        <v>13538</v>
      </c>
      <c r="L44" s="173">
        <f t="shared" si="4"/>
        <v>275498</v>
      </c>
      <c r="M44" s="173">
        <f t="shared" si="5"/>
        <v>113167</v>
      </c>
      <c r="N44" s="173">
        <f t="shared" si="6"/>
        <v>148362</v>
      </c>
      <c r="O44" s="175">
        <f t="shared" si="0"/>
        <v>576917</v>
      </c>
      <c r="P44" s="222"/>
      <c r="Q44" s="222"/>
      <c r="R44" s="173">
        <f t="shared" si="7"/>
        <v>20306</v>
      </c>
      <c r="S44" s="173">
        <f t="shared" si="7"/>
        <v>10431</v>
      </c>
      <c r="T44" s="173">
        <f t="shared" si="7"/>
        <v>212281</v>
      </c>
      <c r="U44" s="173">
        <f t="shared" si="7"/>
        <v>87200</v>
      </c>
      <c r="V44" s="173">
        <f t="shared" si="7"/>
        <v>114318</v>
      </c>
      <c r="W44" s="177">
        <f t="shared" si="7"/>
        <v>444536</v>
      </c>
    </row>
    <row r="45" spans="1:23" outlineLevel="1" x14ac:dyDescent="0.2">
      <c r="A45" s="153">
        <v>560075</v>
      </c>
      <c r="B45" s="154" t="s">
        <v>115</v>
      </c>
      <c r="C45" s="173">
        <v>1435590</v>
      </c>
      <c r="D45" s="173">
        <v>20545</v>
      </c>
      <c r="E45" s="173">
        <v>102119</v>
      </c>
      <c r="F45" s="173">
        <v>13436</v>
      </c>
      <c r="G45" s="173">
        <v>80664</v>
      </c>
      <c r="H45" s="175">
        <v>1652355</v>
      </c>
      <c r="I45" s="176">
        <v>74.87</v>
      </c>
      <c r="J45" s="173">
        <f t="shared" si="2"/>
        <v>1074826</v>
      </c>
      <c r="K45" s="173">
        <f t="shared" si="3"/>
        <v>15382</v>
      </c>
      <c r="L45" s="173">
        <f t="shared" si="4"/>
        <v>76456</v>
      </c>
      <c r="M45" s="173">
        <f t="shared" si="5"/>
        <v>10060</v>
      </c>
      <c r="N45" s="173">
        <f t="shared" si="6"/>
        <v>60393</v>
      </c>
      <c r="O45" s="175">
        <f t="shared" si="0"/>
        <v>1237117</v>
      </c>
      <c r="P45" s="222"/>
      <c r="Q45" s="222"/>
      <c r="R45" s="173">
        <f t="shared" si="7"/>
        <v>360764</v>
      </c>
      <c r="S45" s="173">
        <f t="shared" si="7"/>
        <v>5163</v>
      </c>
      <c r="T45" s="173">
        <f t="shared" si="7"/>
        <v>25663</v>
      </c>
      <c r="U45" s="173">
        <f t="shared" si="7"/>
        <v>3376</v>
      </c>
      <c r="V45" s="173">
        <f t="shared" si="7"/>
        <v>20271</v>
      </c>
      <c r="W45" s="177">
        <f t="shared" si="7"/>
        <v>415238</v>
      </c>
    </row>
    <row r="46" spans="1:23" outlineLevel="1" x14ac:dyDescent="0.2">
      <c r="A46" s="153">
        <v>560076</v>
      </c>
      <c r="B46" s="154" t="s">
        <v>116</v>
      </c>
      <c r="C46" s="173">
        <v>11053</v>
      </c>
      <c r="D46" s="173">
        <v>478597</v>
      </c>
      <c r="E46" s="173">
        <v>21526</v>
      </c>
      <c r="F46" s="173">
        <v>2494</v>
      </c>
      <c r="G46" s="173">
        <v>17210</v>
      </c>
      <c r="H46" s="175">
        <v>530879</v>
      </c>
      <c r="I46" s="176">
        <v>47.16</v>
      </c>
      <c r="J46" s="173">
        <f t="shared" si="2"/>
        <v>5213</v>
      </c>
      <c r="K46" s="173">
        <f t="shared" si="3"/>
        <v>225706</v>
      </c>
      <c r="L46" s="173">
        <f t="shared" si="4"/>
        <v>10152</v>
      </c>
      <c r="M46" s="173">
        <f t="shared" si="5"/>
        <v>1176</v>
      </c>
      <c r="N46" s="173">
        <f t="shared" si="6"/>
        <v>8116</v>
      </c>
      <c r="O46" s="175">
        <f t="shared" si="0"/>
        <v>250363</v>
      </c>
      <c r="P46" s="222"/>
      <c r="Q46" s="222"/>
      <c r="R46" s="173">
        <f t="shared" si="7"/>
        <v>5840</v>
      </c>
      <c r="S46" s="173">
        <f t="shared" si="7"/>
        <v>252891</v>
      </c>
      <c r="T46" s="173">
        <f t="shared" si="7"/>
        <v>11374</v>
      </c>
      <c r="U46" s="173">
        <f t="shared" si="7"/>
        <v>1318</v>
      </c>
      <c r="V46" s="173">
        <f t="shared" si="7"/>
        <v>9094</v>
      </c>
      <c r="W46" s="177">
        <f t="shared" si="7"/>
        <v>280516</v>
      </c>
    </row>
    <row r="47" spans="1:23" outlineLevel="1" x14ac:dyDescent="0.2">
      <c r="A47" s="153">
        <v>560077</v>
      </c>
      <c r="B47" s="154" t="s">
        <v>117</v>
      </c>
      <c r="C47" s="173">
        <v>2418</v>
      </c>
      <c r="D47" s="173">
        <v>3023</v>
      </c>
      <c r="E47" s="173">
        <v>116285</v>
      </c>
      <c r="F47" s="173">
        <v>145268</v>
      </c>
      <c r="G47" s="173">
        <v>258288</v>
      </c>
      <c r="H47" s="175">
        <v>525282</v>
      </c>
      <c r="I47" s="176">
        <v>71.239999999999995</v>
      </c>
      <c r="J47" s="173">
        <f t="shared" si="2"/>
        <v>1723</v>
      </c>
      <c r="K47" s="173">
        <f t="shared" si="3"/>
        <v>2154</v>
      </c>
      <c r="L47" s="173">
        <f t="shared" si="4"/>
        <v>82841</v>
      </c>
      <c r="M47" s="173">
        <f t="shared" si="5"/>
        <v>103489</v>
      </c>
      <c r="N47" s="173">
        <f t="shared" si="6"/>
        <v>184004</v>
      </c>
      <c r="O47" s="175">
        <f t="shared" si="0"/>
        <v>374211</v>
      </c>
      <c r="P47" s="222"/>
      <c r="Q47" s="222"/>
      <c r="R47" s="173">
        <f t="shared" si="7"/>
        <v>695</v>
      </c>
      <c r="S47" s="173">
        <f t="shared" si="7"/>
        <v>869</v>
      </c>
      <c r="T47" s="173">
        <f t="shared" si="7"/>
        <v>33444</v>
      </c>
      <c r="U47" s="173">
        <f t="shared" si="7"/>
        <v>41779</v>
      </c>
      <c r="V47" s="173">
        <f t="shared" si="7"/>
        <v>74284</v>
      </c>
      <c r="W47" s="177">
        <f t="shared" si="7"/>
        <v>151071</v>
      </c>
    </row>
    <row r="48" spans="1:23" outlineLevel="1" x14ac:dyDescent="0.2">
      <c r="A48" s="153">
        <v>560078</v>
      </c>
      <c r="B48" s="154" t="s">
        <v>118</v>
      </c>
      <c r="C48" s="173">
        <v>1091699</v>
      </c>
      <c r="D48" s="173">
        <v>158775</v>
      </c>
      <c r="E48" s="173">
        <v>99718</v>
      </c>
      <c r="F48" s="173">
        <v>36336</v>
      </c>
      <c r="G48" s="173">
        <v>149402</v>
      </c>
      <c r="H48" s="175">
        <v>1535929</v>
      </c>
      <c r="I48" s="176">
        <v>73.22</v>
      </c>
      <c r="J48" s="173">
        <f t="shared" si="2"/>
        <v>799342</v>
      </c>
      <c r="K48" s="173">
        <f t="shared" si="3"/>
        <v>116255</v>
      </c>
      <c r="L48" s="173">
        <f t="shared" si="4"/>
        <v>73014</v>
      </c>
      <c r="M48" s="173">
        <f t="shared" si="5"/>
        <v>26605</v>
      </c>
      <c r="N48" s="173">
        <f t="shared" si="6"/>
        <v>109392</v>
      </c>
      <c r="O48" s="175">
        <f t="shared" si="0"/>
        <v>1124608</v>
      </c>
      <c r="P48" s="222"/>
      <c r="Q48" s="222"/>
      <c r="R48" s="173">
        <f t="shared" si="7"/>
        <v>292357</v>
      </c>
      <c r="S48" s="173">
        <f t="shared" si="7"/>
        <v>42520</v>
      </c>
      <c r="T48" s="173">
        <f t="shared" si="7"/>
        <v>26704</v>
      </c>
      <c r="U48" s="173">
        <f t="shared" si="7"/>
        <v>9731</v>
      </c>
      <c r="V48" s="173">
        <f t="shared" si="7"/>
        <v>40010</v>
      </c>
      <c r="W48" s="177">
        <f t="shared" si="7"/>
        <v>411321</v>
      </c>
    </row>
    <row r="49" spans="1:23" outlineLevel="1" x14ac:dyDescent="0.2">
      <c r="A49" s="153">
        <v>560079</v>
      </c>
      <c r="B49" s="154" t="s">
        <v>119</v>
      </c>
      <c r="C49" s="173">
        <v>29446</v>
      </c>
      <c r="D49" s="173">
        <v>477451</v>
      </c>
      <c r="E49" s="173">
        <v>132357</v>
      </c>
      <c r="F49" s="173">
        <v>496988</v>
      </c>
      <c r="G49" s="173">
        <v>742457</v>
      </c>
      <c r="H49" s="175">
        <v>1878699</v>
      </c>
      <c r="I49" s="176">
        <v>61.64</v>
      </c>
      <c r="J49" s="173">
        <f t="shared" si="2"/>
        <v>18151</v>
      </c>
      <c r="K49" s="173">
        <f t="shared" si="3"/>
        <v>294301</v>
      </c>
      <c r="L49" s="173">
        <f t="shared" si="4"/>
        <v>81585</v>
      </c>
      <c r="M49" s="173">
        <f t="shared" si="5"/>
        <v>306343</v>
      </c>
      <c r="N49" s="173">
        <f t="shared" si="6"/>
        <v>457650</v>
      </c>
      <c r="O49" s="175">
        <f t="shared" si="0"/>
        <v>1158030</v>
      </c>
      <c r="P49" s="222"/>
      <c r="Q49" s="222"/>
      <c r="R49" s="173">
        <f t="shared" si="7"/>
        <v>11295</v>
      </c>
      <c r="S49" s="173">
        <f t="shared" si="7"/>
        <v>183150</v>
      </c>
      <c r="T49" s="173">
        <f t="shared" si="7"/>
        <v>50772</v>
      </c>
      <c r="U49" s="173">
        <f t="shared" si="7"/>
        <v>190645</v>
      </c>
      <c r="V49" s="173">
        <f t="shared" si="7"/>
        <v>284807</v>
      </c>
      <c r="W49" s="177">
        <f t="shared" si="7"/>
        <v>720669</v>
      </c>
    </row>
    <row r="50" spans="1:23" outlineLevel="1" x14ac:dyDescent="0.2">
      <c r="A50" s="153">
        <v>560080</v>
      </c>
      <c r="B50" s="154" t="s">
        <v>120</v>
      </c>
      <c r="C50" s="173">
        <v>9634</v>
      </c>
      <c r="D50" s="173">
        <v>7056</v>
      </c>
      <c r="E50" s="173">
        <v>295989</v>
      </c>
      <c r="F50" s="173">
        <v>129560</v>
      </c>
      <c r="G50" s="173">
        <v>420341</v>
      </c>
      <c r="H50" s="175">
        <v>862579</v>
      </c>
      <c r="I50" s="176">
        <v>61.11</v>
      </c>
      <c r="J50" s="173">
        <f t="shared" si="2"/>
        <v>5887</v>
      </c>
      <c r="K50" s="173">
        <f t="shared" si="3"/>
        <v>4312</v>
      </c>
      <c r="L50" s="173">
        <f t="shared" si="4"/>
        <v>180879</v>
      </c>
      <c r="M50" s="173">
        <f t="shared" si="5"/>
        <v>79174</v>
      </c>
      <c r="N50" s="173">
        <f t="shared" si="6"/>
        <v>256870</v>
      </c>
      <c r="O50" s="175">
        <f t="shared" si="0"/>
        <v>527122</v>
      </c>
      <c r="P50" s="222"/>
      <c r="Q50" s="222"/>
      <c r="R50" s="173">
        <f t="shared" si="7"/>
        <v>3747</v>
      </c>
      <c r="S50" s="173">
        <f t="shared" si="7"/>
        <v>2744</v>
      </c>
      <c r="T50" s="173">
        <f t="shared" si="7"/>
        <v>115110</v>
      </c>
      <c r="U50" s="173">
        <f t="shared" si="7"/>
        <v>50386</v>
      </c>
      <c r="V50" s="173">
        <f t="shared" si="7"/>
        <v>163471</v>
      </c>
      <c r="W50" s="177">
        <f t="shared" si="7"/>
        <v>335457</v>
      </c>
    </row>
    <row r="51" spans="1:23" outlineLevel="1" x14ac:dyDescent="0.2">
      <c r="A51" s="153">
        <v>560081</v>
      </c>
      <c r="B51" s="154" t="s">
        <v>121</v>
      </c>
      <c r="C51" s="173">
        <v>28709</v>
      </c>
      <c r="D51" s="173">
        <v>90588</v>
      </c>
      <c r="E51" s="173">
        <v>12837</v>
      </c>
      <c r="F51" s="173">
        <v>457101</v>
      </c>
      <c r="G51" s="173">
        <v>586502</v>
      </c>
      <c r="H51" s="175">
        <v>1175736</v>
      </c>
      <c r="I51" s="176">
        <v>62.02</v>
      </c>
      <c r="J51" s="173">
        <f t="shared" si="2"/>
        <v>17805</v>
      </c>
      <c r="K51" s="173">
        <f t="shared" si="3"/>
        <v>56183</v>
      </c>
      <c r="L51" s="173">
        <f t="shared" si="4"/>
        <v>7962</v>
      </c>
      <c r="M51" s="173">
        <f t="shared" si="5"/>
        <v>283494</v>
      </c>
      <c r="N51" s="173">
        <f t="shared" si="6"/>
        <v>363749</v>
      </c>
      <c r="O51" s="175">
        <f t="shared" si="0"/>
        <v>729193</v>
      </c>
      <c r="P51" s="222"/>
      <c r="Q51" s="222"/>
      <c r="R51" s="173">
        <f t="shared" si="7"/>
        <v>10904</v>
      </c>
      <c r="S51" s="173">
        <f t="shared" si="7"/>
        <v>34405</v>
      </c>
      <c r="T51" s="173">
        <f t="shared" si="7"/>
        <v>4875</v>
      </c>
      <c r="U51" s="173">
        <f t="shared" si="7"/>
        <v>173607</v>
      </c>
      <c r="V51" s="173">
        <f t="shared" si="7"/>
        <v>222753</v>
      </c>
      <c r="W51" s="177">
        <f t="shared" si="7"/>
        <v>446543</v>
      </c>
    </row>
    <row r="52" spans="1:23" outlineLevel="1" x14ac:dyDescent="0.2">
      <c r="A52" s="153">
        <v>560082</v>
      </c>
      <c r="B52" s="154" t="s">
        <v>122</v>
      </c>
      <c r="C52" s="173">
        <v>15065</v>
      </c>
      <c r="D52" s="173">
        <v>6823</v>
      </c>
      <c r="E52" s="173">
        <v>383848</v>
      </c>
      <c r="F52" s="173">
        <v>200396</v>
      </c>
      <c r="G52" s="173">
        <v>185057</v>
      </c>
      <c r="H52" s="175">
        <v>791189</v>
      </c>
      <c r="I52" s="176">
        <v>60.86</v>
      </c>
      <c r="J52" s="173">
        <f t="shared" si="2"/>
        <v>9169</v>
      </c>
      <c r="K52" s="173">
        <f t="shared" si="3"/>
        <v>4152</v>
      </c>
      <c r="L52" s="173">
        <f t="shared" si="4"/>
        <v>233610</v>
      </c>
      <c r="M52" s="173">
        <f t="shared" si="5"/>
        <v>121961</v>
      </c>
      <c r="N52" s="173">
        <f t="shared" si="6"/>
        <v>112626</v>
      </c>
      <c r="O52" s="175">
        <f t="shared" si="0"/>
        <v>481518</v>
      </c>
      <c r="P52" s="222"/>
      <c r="Q52" s="222"/>
      <c r="R52" s="173">
        <f t="shared" si="7"/>
        <v>5896</v>
      </c>
      <c r="S52" s="173">
        <f t="shared" si="7"/>
        <v>2671</v>
      </c>
      <c r="T52" s="173">
        <f t="shared" si="7"/>
        <v>150238</v>
      </c>
      <c r="U52" s="173">
        <f t="shared" si="7"/>
        <v>78435</v>
      </c>
      <c r="V52" s="173">
        <f t="shared" si="7"/>
        <v>72431</v>
      </c>
      <c r="W52" s="177">
        <f t="shared" si="7"/>
        <v>309671</v>
      </c>
    </row>
    <row r="53" spans="1:23" outlineLevel="1" x14ac:dyDescent="0.2">
      <c r="A53" s="153">
        <v>560083</v>
      </c>
      <c r="B53" s="154" t="s">
        <v>123</v>
      </c>
      <c r="C53" s="173">
        <v>14851</v>
      </c>
      <c r="D53" s="173">
        <v>9139</v>
      </c>
      <c r="E53" s="173">
        <v>339325</v>
      </c>
      <c r="F53" s="173">
        <v>184979</v>
      </c>
      <c r="G53" s="173">
        <v>160283</v>
      </c>
      <c r="H53" s="175">
        <v>708576</v>
      </c>
      <c r="I53" s="176">
        <v>74.77</v>
      </c>
      <c r="J53" s="173">
        <f t="shared" si="2"/>
        <v>11104</v>
      </c>
      <c r="K53" s="173">
        <f t="shared" si="3"/>
        <v>6833</v>
      </c>
      <c r="L53" s="173">
        <f t="shared" si="4"/>
        <v>253713</v>
      </c>
      <c r="M53" s="173">
        <f t="shared" si="5"/>
        <v>138309</v>
      </c>
      <c r="N53" s="173">
        <f t="shared" si="6"/>
        <v>119844</v>
      </c>
      <c r="O53" s="175">
        <f t="shared" si="0"/>
        <v>529803</v>
      </c>
      <c r="P53" s="222"/>
      <c r="Q53" s="222"/>
      <c r="R53" s="173">
        <f t="shared" si="7"/>
        <v>3747</v>
      </c>
      <c r="S53" s="173">
        <f t="shared" si="7"/>
        <v>2306</v>
      </c>
      <c r="T53" s="173">
        <f t="shared" si="7"/>
        <v>85612</v>
      </c>
      <c r="U53" s="173">
        <f t="shared" si="7"/>
        <v>46670</v>
      </c>
      <c r="V53" s="173">
        <f t="shared" si="7"/>
        <v>40439</v>
      </c>
      <c r="W53" s="177">
        <f t="shared" si="7"/>
        <v>178773</v>
      </c>
    </row>
    <row r="54" spans="1:23" outlineLevel="1" x14ac:dyDescent="0.2">
      <c r="A54" s="153">
        <v>560084</v>
      </c>
      <c r="B54" s="154" t="s">
        <v>124</v>
      </c>
      <c r="C54" s="173">
        <v>13105</v>
      </c>
      <c r="D54" s="173">
        <v>1132453</v>
      </c>
      <c r="E54" s="173">
        <v>159446</v>
      </c>
      <c r="F54" s="173">
        <v>4675</v>
      </c>
      <c r="G54" s="173">
        <v>106860</v>
      </c>
      <c r="H54" s="175">
        <v>1416539</v>
      </c>
      <c r="I54" s="176">
        <v>41.6</v>
      </c>
      <c r="J54" s="173">
        <f t="shared" si="2"/>
        <v>5452</v>
      </c>
      <c r="K54" s="173">
        <f t="shared" si="3"/>
        <v>471100</v>
      </c>
      <c r="L54" s="173">
        <f t="shared" si="4"/>
        <v>66330</v>
      </c>
      <c r="M54" s="173">
        <f t="shared" si="5"/>
        <v>1945</v>
      </c>
      <c r="N54" s="173">
        <f t="shared" si="6"/>
        <v>44454</v>
      </c>
      <c r="O54" s="175">
        <f t="shared" si="0"/>
        <v>589281</v>
      </c>
      <c r="P54" s="222"/>
      <c r="Q54" s="222"/>
      <c r="R54" s="173">
        <f t="shared" si="7"/>
        <v>7653</v>
      </c>
      <c r="S54" s="173">
        <f t="shared" si="7"/>
        <v>661353</v>
      </c>
      <c r="T54" s="173">
        <f t="shared" si="7"/>
        <v>93116</v>
      </c>
      <c r="U54" s="173">
        <f t="shared" si="7"/>
        <v>2730</v>
      </c>
      <c r="V54" s="173">
        <f t="shared" si="7"/>
        <v>62406</v>
      </c>
      <c r="W54" s="177">
        <f t="shared" si="7"/>
        <v>827258</v>
      </c>
    </row>
    <row r="55" spans="1:23" ht="25.5" outlineLevel="1" x14ac:dyDescent="0.2">
      <c r="A55" s="153">
        <v>560085</v>
      </c>
      <c r="B55" s="154" t="s">
        <v>125</v>
      </c>
      <c r="C55" s="173">
        <v>111325</v>
      </c>
      <c r="D55" s="173">
        <v>42983</v>
      </c>
      <c r="E55" s="173">
        <v>61430</v>
      </c>
      <c r="F55" s="173">
        <v>41383</v>
      </c>
      <c r="G55" s="173">
        <v>43808</v>
      </c>
      <c r="H55" s="175">
        <v>300929</v>
      </c>
      <c r="I55" s="176">
        <v>67.44</v>
      </c>
      <c r="J55" s="173">
        <f t="shared" si="2"/>
        <v>75078</v>
      </c>
      <c r="K55" s="173">
        <f t="shared" si="3"/>
        <v>28988</v>
      </c>
      <c r="L55" s="173">
        <f t="shared" si="4"/>
        <v>41428</v>
      </c>
      <c r="M55" s="173">
        <f t="shared" si="5"/>
        <v>27909</v>
      </c>
      <c r="N55" s="173">
        <f t="shared" si="6"/>
        <v>29544</v>
      </c>
      <c r="O55" s="175">
        <f t="shared" si="0"/>
        <v>202947</v>
      </c>
      <c r="P55" s="222"/>
      <c r="Q55" s="222"/>
      <c r="R55" s="173">
        <f t="shared" si="7"/>
        <v>36247</v>
      </c>
      <c r="S55" s="173">
        <f t="shared" si="7"/>
        <v>13995</v>
      </c>
      <c r="T55" s="173">
        <f t="shared" si="7"/>
        <v>20002</v>
      </c>
      <c r="U55" s="173">
        <f t="shared" si="7"/>
        <v>13474</v>
      </c>
      <c r="V55" s="173">
        <f t="shared" si="7"/>
        <v>14264</v>
      </c>
      <c r="W55" s="177">
        <f t="shared" si="7"/>
        <v>97982</v>
      </c>
    </row>
    <row r="56" spans="1:23" outlineLevel="1" x14ac:dyDescent="0.2">
      <c r="A56" s="153">
        <v>560086</v>
      </c>
      <c r="B56" s="154" t="s">
        <v>126</v>
      </c>
      <c r="C56" s="173">
        <v>282618</v>
      </c>
      <c r="D56" s="173">
        <v>52041</v>
      </c>
      <c r="E56" s="173">
        <v>126358</v>
      </c>
      <c r="F56" s="173">
        <v>37397</v>
      </c>
      <c r="G56" s="173">
        <v>99767</v>
      </c>
      <c r="H56" s="175">
        <v>598181</v>
      </c>
      <c r="I56" s="176">
        <v>64.58</v>
      </c>
      <c r="J56" s="173">
        <f t="shared" si="2"/>
        <v>182515</v>
      </c>
      <c r="K56" s="173">
        <f t="shared" si="3"/>
        <v>33608</v>
      </c>
      <c r="L56" s="173">
        <f t="shared" si="4"/>
        <v>81602</v>
      </c>
      <c r="M56" s="173">
        <f t="shared" si="5"/>
        <v>24151</v>
      </c>
      <c r="N56" s="173">
        <f t="shared" si="6"/>
        <v>64430</v>
      </c>
      <c r="O56" s="175">
        <f t="shared" si="0"/>
        <v>386306</v>
      </c>
      <c r="P56" s="222"/>
      <c r="Q56" s="222"/>
      <c r="R56" s="173">
        <f t="shared" si="7"/>
        <v>100103</v>
      </c>
      <c r="S56" s="173">
        <f t="shared" si="7"/>
        <v>18433</v>
      </c>
      <c r="T56" s="173">
        <f t="shared" si="7"/>
        <v>44756</v>
      </c>
      <c r="U56" s="173">
        <f t="shared" si="7"/>
        <v>13246</v>
      </c>
      <c r="V56" s="173">
        <f t="shared" si="7"/>
        <v>35337</v>
      </c>
      <c r="W56" s="177">
        <f t="shared" si="7"/>
        <v>211875</v>
      </c>
    </row>
    <row r="57" spans="1:23" outlineLevel="1" x14ac:dyDescent="0.2">
      <c r="A57" s="153">
        <v>560087</v>
      </c>
      <c r="B57" s="154" t="s">
        <v>127</v>
      </c>
      <c r="C57" s="173">
        <v>129114</v>
      </c>
      <c r="D57" s="173">
        <v>417879</v>
      </c>
      <c r="E57" s="173">
        <v>133538</v>
      </c>
      <c r="F57" s="173">
        <v>28545</v>
      </c>
      <c r="G57" s="173">
        <v>104290</v>
      </c>
      <c r="H57" s="175">
        <v>813366</v>
      </c>
      <c r="I57" s="176">
        <v>56.6</v>
      </c>
      <c r="J57" s="173">
        <f t="shared" si="2"/>
        <v>73079</v>
      </c>
      <c r="K57" s="173">
        <f t="shared" si="3"/>
        <v>236520</v>
      </c>
      <c r="L57" s="173">
        <f t="shared" si="4"/>
        <v>75583</v>
      </c>
      <c r="M57" s="173">
        <f t="shared" si="5"/>
        <v>16156</v>
      </c>
      <c r="N57" s="173">
        <f t="shared" si="6"/>
        <v>59028</v>
      </c>
      <c r="O57" s="175">
        <f t="shared" si="0"/>
        <v>460366</v>
      </c>
      <c r="P57" s="222"/>
      <c r="Q57" s="222"/>
      <c r="R57" s="173">
        <f t="shared" si="7"/>
        <v>56035</v>
      </c>
      <c r="S57" s="173">
        <f t="shared" si="7"/>
        <v>181359</v>
      </c>
      <c r="T57" s="173">
        <f t="shared" si="7"/>
        <v>57955</v>
      </c>
      <c r="U57" s="173">
        <f t="shared" si="7"/>
        <v>12389</v>
      </c>
      <c r="V57" s="173">
        <f t="shared" si="7"/>
        <v>45262</v>
      </c>
      <c r="W57" s="177">
        <f t="shared" si="7"/>
        <v>353000</v>
      </c>
    </row>
    <row r="58" spans="1:23" ht="25.5" outlineLevel="1" x14ac:dyDescent="0.2">
      <c r="A58" s="153">
        <v>560088</v>
      </c>
      <c r="B58" s="154" t="s">
        <v>128</v>
      </c>
      <c r="C58" s="173">
        <v>39221</v>
      </c>
      <c r="D58" s="173">
        <v>38097</v>
      </c>
      <c r="E58" s="173">
        <v>5522</v>
      </c>
      <c r="F58" s="173">
        <v>37543</v>
      </c>
      <c r="G58" s="173">
        <v>46106</v>
      </c>
      <c r="H58" s="175">
        <v>166489</v>
      </c>
      <c r="I58" s="176">
        <v>69.52</v>
      </c>
      <c r="J58" s="173">
        <f t="shared" si="2"/>
        <v>27266</v>
      </c>
      <c r="K58" s="173">
        <f t="shared" si="3"/>
        <v>26485</v>
      </c>
      <c r="L58" s="173">
        <f t="shared" si="4"/>
        <v>3839</v>
      </c>
      <c r="M58" s="173">
        <f t="shared" si="5"/>
        <v>26100</v>
      </c>
      <c r="N58" s="173">
        <f t="shared" si="6"/>
        <v>32053</v>
      </c>
      <c r="O58" s="175">
        <f t="shared" si="0"/>
        <v>115743</v>
      </c>
      <c r="P58" s="222"/>
      <c r="Q58" s="222"/>
      <c r="R58" s="173">
        <f t="shared" si="7"/>
        <v>11955</v>
      </c>
      <c r="S58" s="173">
        <f t="shared" si="7"/>
        <v>11612</v>
      </c>
      <c r="T58" s="173">
        <f t="shared" si="7"/>
        <v>1683</v>
      </c>
      <c r="U58" s="173">
        <f t="shared" si="7"/>
        <v>11443</v>
      </c>
      <c r="V58" s="173">
        <f t="shared" si="7"/>
        <v>14053</v>
      </c>
      <c r="W58" s="177">
        <f t="shared" si="7"/>
        <v>50746</v>
      </c>
    </row>
    <row r="59" spans="1:23" ht="25.5" outlineLevel="1" x14ac:dyDescent="0.2">
      <c r="A59" s="153">
        <v>560089</v>
      </c>
      <c r="B59" s="154" t="s">
        <v>129</v>
      </c>
      <c r="C59" s="173">
        <v>256</v>
      </c>
      <c r="D59" s="173">
        <v>349</v>
      </c>
      <c r="E59" s="173">
        <v>28893</v>
      </c>
      <c r="F59" s="173">
        <v>32057</v>
      </c>
      <c r="G59" s="173">
        <v>64174</v>
      </c>
      <c r="H59" s="175">
        <v>125729</v>
      </c>
      <c r="I59" s="176">
        <v>57.44</v>
      </c>
      <c r="J59" s="173">
        <f t="shared" si="2"/>
        <v>147</v>
      </c>
      <c r="K59" s="173">
        <f t="shared" si="3"/>
        <v>200</v>
      </c>
      <c r="L59" s="173">
        <f t="shared" si="4"/>
        <v>16596</v>
      </c>
      <c r="M59" s="173">
        <f t="shared" si="5"/>
        <v>18414</v>
      </c>
      <c r="N59" s="173">
        <f t="shared" si="6"/>
        <v>36862</v>
      </c>
      <c r="O59" s="175">
        <f t="shared" si="0"/>
        <v>72219</v>
      </c>
      <c r="P59" s="222"/>
      <c r="Q59" s="222"/>
      <c r="R59" s="173">
        <f t="shared" si="7"/>
        <v>109</v>
      </c>
      <c r="S59" s="173">
        <f t="shared" si="7"/>
        <v>149</v>
      </c>
      <c r="T59" s="173">
        <f t="shared" si="7"/>
        <v>12297</v>
      </c>
      <c r="U59" s="173">
        <f t="shared" si="7"/>
        <v>13643</v>
      </c>
      <c r="V59" s="173">
        <f t="shared" si="7"/>
        <v>27312</v>
      </c>
      <c r="W59" s="177">
        <f t="shared" si="7"/>
        <v>53510</v>
      </c>
    </row>
    <row r="60" spans="1:23" ht="25.5" outlineLevel="1" x14ac:dyDescent="0.2">
      <c r="A60" s="153">
        <v>560096</v>
      </c>
      <c r="B60" s="154" t="s">
        <v>130</v>
      </c>
      <c r="C60" s="173">
        <v>10320</v>
      </c>
      <c r="D60" s="173">
        <v>3163</v>
      </c>
      <c r="E60" s="173">
        <v>2436</v>
      </c>
      <c r="F60" s="173">
        <v>1349</v>
      </c>
      <c r="G60" s="173">
        <v>1693</v>
      </c>
      <c r="H60" s="175">
        <v>18961</v>
      </c>
      <c r="I60" s="176">
        <v>36.25</v>
      </c>
      <c r="J60" s="173">
        <f t="shared" si="2"/>
        <v>3741</v>
      </c>
      <c r="K60" s="173">
        <f t="shared" si="3"/>
        <v>1147</v>
      </c>
      <c r="L60" s="173">
        <f t="shared" si="4"/>
        <v>883</v>
      </c>
      <c r="M60" s="173">
        <f t="shared" si="5"/>
        <v>489</v>
      </c>
      <c r="N60" s="173">
        <f t="shared" si="6"/>
        <v>614</v>
      </c>
      <c r="O60" s="175">
        <f t="shared" si="0"/>
        <v>6874</v>
      </c>
      <c r="P60" s="222"/>
      <c r="Q60" s="222"/>
      <c r="R60" s="173">
        <f t="shared" si="7"/>
        <v>6579</v>
      </c>
      <c r="S60" s="173">
        <f t="shared" si="7"/>
        <v>2016</v>
      </c>
      <c r="T60" s="173">
        <f t="shared" si="7"/>
        <v>1553</v>
      </c>
      <c r="U60" s="173">
        <f t="shared" si="7"/>
        <v>860</v>
      </c>
      <c r="V60" s="173">
        <f t="shared" si="7"/>
        <v>1079</v>
      </c>
      <c r="W60" s="177">
        <f t="shared" si="7"/>
        <v>12087</v>
      </c>
    </row>
    <row r="61" spans="1:23" outlineLevel="1" x14ac:dyDescent="0.2">
      <c r="A61" s="153">
        <v>560098</v>
      </c>
      <c r="B61" s="154" t="s">
        <v>131</v>
      </c>
      <c r="C61" s="173">
        <v>25470</v>
      </c>
      <c r="D61" s="173">
        <v>33903</v>
      </c>
      <c r="E61" s="173">
        <v>53873</v>
      </c>
      <c r="F61" s="173">
        <v>9228</v>
      </c>
      <c r="G61" s="173">
        <v>36235</v>
      </c>
      <c r="H61" s="175">
        <v>158709</v>
      </c>
      <c r="I61" s="176">
        <v>41.24</v>
      </c>
      <c r="J61" s="173">
        <f t="shared" si="2"/>
        <v>10504</v>
      </c>
      <c r="K61" s="173">
        <f t="shared" si="3"/>
        <v>13982</v>
      </c>
      <c r="L61" s="173">
        <f t="shared" si="4"/>
        <v>22217</v>
      </c>
      <c r="M61" s="173">
        <f t="shared" si="5"/>
        <v>3806</v>
      </c>
      <c r="N61" s="173">
        <f t="shared" si="6"/>
        <v>14943</v>
      </c>
      <c r="O61" s="175">
        <f t="shared" si="0"/>
        <v>65452</v>
      </c>
      <c r="P61" s="222"/>
      <c r="Q61" s="222"/>
      <c r="R61" s="173">
        <f t="shared" si="7"/>
        <v>14966</v>
      </c>
      <c r="S61" s="173">
        <f t="shared" si="7"/>
        <v>19921</v>
      </c>
      <c r="T61" s="173">
        <f t="shared" si="7"/>
        <v>31656</v>
      </c>
      <c r="U61" s="173">
        <f t="shared" si="7"/>
        <v>5422</v>
      </c>
      <c r="V61" s="173">
        <f t="shared" si="7"/>
        <v>21292</v>
      </c>
      <c r="W61" s="177">
        <f t="shared" si="7"/>
        <v>93257</v>
      </c>
    </row>
    <row r="62" spans="1:23" ht="25.5" outlineLevel="1" x14ac:dyDescent="0.2">
      <c r="A62" s="153">
        <v>560099</v>
      </c>
      <c r="B62" s="154" t="s">
        <v>132</v>
      </c>
      <c r="C62" s="173">
        <v>51642</v>
      </c>
      <c r="D62" s="173">
        <v>13223</v>
      </c>
      <c r="E62" s="173">
        <v>11409</v>
      </c>
      <c r="F62" s="173">
        <v>5150</v>
      </c>
      <c r="G62" s="173">
        <v>9187</v>
      </c>
      <c r="H62" s="175">
        <v>90611</v>
      </c>
      <c r="I62" s="176">
        <v>43.54</v>
      </c>
      <c r="J62" s="173">
        <f t="shared" si="2"/>
        <v>22485</v>
      </c>
      <c r="K62" s="173">
        <f t="shared" si="3"/>
        <v>5757</v>
      </c>
      <c r="L62" s="173">
        <f t="shared" si="4"/>
        <v>4967</v>
      </c>
      <c r="M62" s="173">
        <f t="shared" si="5"/>
        <v>2242</v>
      </c>
      <c r="N62" s="173">
        <f t="shared" si="6"/>
        <v>4000</v>
      </c>
      <c r="O62" s="175">
        <f t="shared" si="0"/>
        <v>39451</v>
      </c>
      <c r="P62" s="222"/>
      <c r="Q62" s="222"/>
      <c r="R62" s="173">
        <f t="shared" si="7"/>
        <v>29157</v>
      </c>
      <c r="S62" s="173">
        <f t="shared" si="7"/>
        <v>7466</v>
      </c>
      <c r="T62" s="173">
        <f t="shared" si="7"/>
        <v>6442</v>
      </c>
      <c r="U62" s="173">
        <f t="shared" si="7"/>
        <v>2908</v>
      </c>
      <c r="V62" s="173">
        <f t="shared" si="7"/>
        <v>5187</v>
      </c>
      <c r="W62" s="177">
        <f t="shared" si="7"/>
        <v>51160</v>
      </c>
    </row>
    <row r="63" spans="1:23" ht="25.5" outlineLevel="1" x14ac:dyDescent="0.2">
      <c r="A63" s="153">
        <v>560206</v>
      </c>
      <c r="B63" s="154" t="s">
        <v>133</v>
      </c>
      <c r="C63" s="173">
        <v>50124</v>
      </c>
      <c r="D63" s="173">
        <v>1213640</v>
      </c>
      <c r="E63" s="173">
        <v>830258</v>
      </c>
      <c r="F63" s="173">
        <v>613602</v>
      </c>
      <c r="G63" s="173">
        <v>284883</v>
      </c>
      <c r="H63" s="175">
        <v>2992507</v>
      </c>
      <c r="I63" s="176">
        <v>54.6</v>
      </c>
      <c r="J63" s="173">
        <f t="shared" si="2"/>
        <v>27368</v>
      </c>
      <c r="K63" s="173">
        <f t="shared" si="3"/>
        <v>662647</v>
      </c>
      <c r="L63" s="173">
        <f t="shared" si="4"/>
        <v>453321</v>
      </c>
      <c r="M63" s="173">
        <f t="shared" si="5"/>
        <v>335027</v>
      </c>
      <c r="N63" s="173">
        <f t="shared" si="6"/>
        <v>155546</v>
      </c>
      <c r="O63" s="175">
        <f t="shared" si="0"/>
        <v>1633909</v>
      </c>
      <c r="P63" s="222"/>
      <c r="Q63" s="222"/>
      <c r="R63" s="173">
        <f t="shared" si="7"/>
        <v>22756</v>
      </c>
      <c r="S63" s="173">
        <f t="shared" si="7"/>
        <v>550993</v>
      </c>
      <c r="T63" s="173">
        <f t="shared" si="7"/>
        <v>376937</v>
      </c>
      <c r="U63" s="173">
        <f t="shared" ref="U63:W65" si="8">F63-M63</f>
        <v>278575</v>
      </c>
      <c r="V63" s="173">
        <f t="shared" si="8"/>
        <v>129337</v>
      </c>
      <c r="W63" s="177">
        <f t="shared" si="8"/>
        <v>1358598</v>
      </c>
    </row>
    <row r="64" spans="1:23" ht="25.5" outlineLevel="1" x14ac:dyDescent="0.2">
      <c r="A64" s="168">
        <v>560214</v>
      </c>
      <c r="B64" s="154" t="s">
        <v>134</v>
      </c>
      <c r="C64" s="173">
        <v>1574042</v>
      </c>
      <c r="D64" s="173">
        <v>1678372</v>
      </c>
      <c r="E64" s="173">
        <v>88128</v>
      </c>
      <c r="F64" s="173">
        <v>2735282</v>
      </c>
      <c r="G64" s="173">
        <v>311594</v>
      </c>
      <c r="H64" s="175">
        <v>6387418</v>
      </c>
      <c r="I64" s="176">
        <v>48.11</v>
      </c>
      <c r="J64" s="173">
        <f t="shared" si="2"/>
        <v>757272</v>
      </c>
      <c r="K64" s="173">
        <f t="shared" si="3"/>
        <v>807465</v>
      </c>
      <c r="L64" s="173">
        <f t="shared" si="4"/>
        <v>42398</v>
      </c>
      <c r="M64" s="173">
        <f t="shared" si="5"/>
        <v>1315944</v>
      </c>
      <c r="N64" s="173">
        <f t="shared" si="6"/>
        <v>149908</v>
      </c>
      <c r="O64" s="217">
        <f t="shared" si="0"/>
        <v>3072987</v>
      </c>
      <c r="P64" s="223"/>
      <c r="Q64" s="223"/>
      <c r="R64" s="173">
        <f t="shared" ref="R64:T65" si="9">C64-J64</f>
        <v>816770</v>
      </c>
      <c r="S64" s="173">
        <f t="shared" si="9"/>
        <v>870907</v>
      </c>
      <c r="T64" s="173">
        <f t="shared" si="9"/>
        <v>45730</v>
      </c>
      <c r="U64" s="173">
        <f t="shared" si="8"/>
        <v>1419338</v>
      </c>
      <c r="V64" s="173">
        <f t="shared" si="8"/>
        <v>161686</v>
      </c>
      <c r="W64" s="177">
        <f t="shared" si="8"/>
        <v>3314431</v>
      </c>
    </row>
    <row r="65" spans="1:23" outlineLevel="1" x14ac:dyDescent="0.2">
      <c r="A65" s="276" t="s">
        <v>37</v>
      </c>
      <c r="B65" s="276"/>
      <c r="C65" s="173">
        <f>SUM(C5:C64)</f>
        <v>22064805</v>
      </c>
      <c r="D65" s="173">
        <f t="shared" ref="D65:H65" si="10">SUM(D5:D64)</f>
        <v>17697910</v>
      </c>
      <c r="E65" s="173">
        <f t="shared" si="10"/>
        <v>12146054</v>
      </c>
      <c r="F65" s="173">
        <f t="shared" si="10"/>
        <v>10657502</v>
      </c>
      <c r="G65" s="173">
        <f t="shared" si="10"/>
        <v>12452268</v>
      </c>
      <c r="H65" s="216">
        <f t="shared" si="10"/>
        <v>75018527</v>
      </c>
      <c r="I65" s="174" t="s">
        <v>225</v>
      </c>
      <c r="J65" s="173">
        <f>SUM(J5:J64)</f>
        <v>16282216</v>
      </c>
      <c r="K65" s="173">
        <f t="shared" ref="K65:O65" si="11">SUM(K5:K64)</f>
        <v>10725232</v>
      </c>
      <c r="L65" s="173">
        <f t="shared" si="11"/>
        <v>8003490</v>
      </c>
      <c r="M65" s="173">
        <f t="shared" si="11"/>
        <v>6492193</v>
      </c>
      <c r="N65" s="173">
        <f t="shared" si="11"/>
        <v>8207243</v>
      </c>
      <c r="O65" s="216">
        <f t="shared" si="11"/>
        <v>49710374</v>
      </c>
      <c r="P65" s="224"/>
      <c r="Q65" s="224"/>
      <c r="R65" s="173">
        <f>C65-J65</f>
        <v>5782589</v>
      </c>
      <c r="S65" s="173">
        <f t="shared" si="9"/>
        <v>6972678</v>
      </c>
      <c r="T65" s="173">
        <f t="shared" si="9"/>
        <v>4142564</v>
      </c>
      <c r="U65" s="173">
        <f t="shared" si="8"/>
        <v>4165309</v>
      </c>
      <c r="V65" s="173">
        <f t="shared" si="8"/>
        <v>4245025</v>
      </c>
      <c r="W65" s="177">
        <f>H65-O65</f>
        <v>25308153</v>
      </c>
    </row>
    <row r="66" spans="1:23" x14ac:dyDescent="0.2">
      <c r="H66" s="179"/>
    </row>
    <row r="67" spans="1:23" x14ac:dyDescent="0.2">
      <c r="H67" s="179"/>
      <c r="J67" s="180"/>
      <c r="N67" s="179"/>
      <c r="R67" s="180"/>
    </row>
    <row r="68" spans="1:23" x14ac:dyDescent="0.2">
      <c r="J68" s="180"/>
      <c r="R68" s="180"/>
    </row>
    <row r="69" spans="1:23" x14ac:dyDescent="0.2">
      <c r="J69" s="180"/>
      <c r="R69" s="180"/>
    </row>
    <row r="70" spans="1:23" x14ac:dyDescent="0.2">
      <c r="J70" s="180"/>
      <c r="R70" s="180"/>
    </row>
    <row r="71" spans="1:23" x14ac:dyDescent="0.2">
      <c r="J71" s="180"/>
      <c r="R71" s="180"/>
    </row>
    <row r="72" spans="1:23" x14ac:dyDescent="0.2">
      <c r="J72" s="180"/>
      <c r="R72" s="180"/>
    </row>
    <row r="73" spans="1:23" x14ac:dyDescent="0.2">
      <c r="J73" s="180"/>
      <c r="R73" s="180"/>
    </row>
    <row r="74" spans="1:23" x14ac:dyDescent="0.2">
      <c r="J74" s="180"/>
      <c r="R74" s="180"/>
    </row>
    <row r="75" spans="1:23" x14ac:dyDescent="0.2">
      <c r="J75" s="180"/>
      <c r="R75" s="180"/>
    </row>
    <row r="76" spans="1:23" x14ac:dyDescent="0.2">
      <c r="J76" s="180"/>
      <c r="R76" s="180"/>
    </row>
    <row r="77" spans="1:23" x14ac:dyDescent="0.2">
      <c r="J77" s="180"/>
      <c r="R77" s="180"/>
    </row>
    <row r="78" spans="1:23" x14ac:dyDescent="0.2">
      <c r="J78" s="180"/>
      <c r="R78" s="180"/>
    </row>
    <row r="79" spans="1:23" x14ac:dyDescent="0.2">
      <c r="J79" s="180"/>
      <c r="R79" s="180"/>
    </row>
    <row r="80" spans="1:23" x14ac:dyDescent="0.2">
      <c r="J80" s="180"/>
      <c r="R80" s="180"/>
    </row>
    <row r="81" spans="10:18" x14ac:dyDescent="0.2">
      <c r="J81" s="180"/>
      <c r="R81" s="180"/>
    </row>
    <row r="82" spans="10:18" x14ac:dyDescent="0.2">
      <c r="J82" s="180"/>
      <c r="R82" s="180"/>
    </row>
    <row r="83" spans="10:18" x14ac:dyDescent="0.2">
      <c r="J83" s="180"/>
      <c r="R83" s="180"/>
    </row>
    <row r="84" spans="10:18" x14ac:dyDescent="0.2">
      <c r="J84" s="180"/>
      <c r="R84" s="180"/>
    </row>
    <row r="85" spans="10:18" x14ac:dyDescent="0.2">
      <c r="J85" s="180"/>
      <c r="R85" s="180"/>
    </row>
    <row r="86" spans="10:18" x14ac:dyDescent="0.2">
      <c r="J86" s="180"/>
      <c r="R86" s="180"/>
    </row>
    <row r="87" spans="10:18" x14ac:dyDescent="0.2">
      <c r="J87" s="180"/>
      <c r="R87" s="180"/>
    </row>
    <row r="88" spans="10:18" x14ac:dyDescent="0.2">
      <c r="J88" s="180"/>
      <c r="R88" s="180"/>
    </row>
    <row r="89" spans="10:18" x14ac:dyDescent="0.2">
      <c r="J89" s="180"/>
      <c r="R89" s="180"/>
    </row>
    <row r="90" spans="10:18" x14ac:dyDescent="0.2">
      <c r="J90" s="180"/>
      <c r="R90" s="180"/>
    </row>
    <row r="91" spans="10:18" x14ac:dyDescent="0.2">
      <c r="J91" s="180"/>
      <c r="R91" s="180"/>
    </row>
    <row r="92" spans="10:18" x14ac:dyDescent="0.2">
      <c r="J92" s="180"/>
      <c r="R92" s="180"/>
    </row>
    <row r="93" spans="10:18" x14ac:dyDescent="0.2">
      <c r="J93" s="180"/>
      <c r="R93" s="180"/>
    </row>
    <row r="94" spans="10:18" x14ac:dyDescent="0.2">
      <c r="J94" s="180"/>
      <c r="R94" s="180"/>
    </row>
    <row r="95" spans="10:18" x14ac:dyDescent="0.2">
      <c r="J95" s="180"/>
      <c r="R95" s="180"/>
    </row>
    <row r="96" spans="10:18" x14ac:dyDescent="0.2">
      <c r="J96" s="180"/>
      <c r="R96" s="180"/>
    </row>
    <row r="97" spans="10:18" x14ac:dyDescent="0.2">
      <c r="J97" s="180"/>
      <c r="R97" s="180"/>
    </row>
    <row r="98" spans="10:18" x14ac:dyDescent="0.2">
      <c r="J98" s="180"/>
      <c r="R98" s="180"/>
    </row>
    <row r="99" spans="10:18" x14ac:dyDescent="0.2">
      <c r="J99" s="180"/>
      <c r="R99" s="180"/>
    </row>
    <row r="100" spans="10:18" x14ac:dyDescent="0.2">
      <c r="J100" s="180"/>
      <c r="R100" s="180"/>
    </row>
    <row r="101" spans="10:18" x14ac:dyDescent="0.2">
      <c r="J101" s="180"/>
      <c r="R101" s="180"/>
    </row>
    <row r="102" spans="10:18" x14ac:dyDescent="0.2">
      <c r="J102" s="180"/>
      <c r="R102" s="180"/>
    </row>
    <row r="103" spans="10:18" x14ac:dyDescent="0.2">
      <c r="J103" s="180"/>
      <c r="R103" s="180"/>
    </row>
    <row r="104" spans="10:18" x14ac:dyDescent="0.2">
      <c r="J104" s="180"/>
      <c r="R104" s="180"/>
    </row>
    <row r="105" spans="10:18" x14ac:dyDescent="0.2">
      <c r="J105" s="180"/>
      <c r="R105" s="180"/>
    </row>
    <row r="106" spans="10:18" x14ac:dyDescent="0.2">
      <c r="J106" s="180"/>
      <c r="R106" s="180"/>
    </row>
    <row r="107" spans="10:18" x14ac:dyDescent="0.2">
      <c r="J107" s="180"/>
      <c r="R107" s="180"/>
    </row>
    <row r="108" spans="10:18" x14ac:dyDescent="0.2">
      <c r="J108" s="180"/>
      <c r="R108" s="180"/>
    </row>
    <row r="109" spans="10:18" x14ac:dyDescent="0.2">
      <c r="J109" s="180"/>
      <c r="R109" s="180"/>
    </row>
    <row r="110" spans="10:18" x14ac:dyDescent="0.2">
      <c r="J110" s="180"/>
      <c r="R110" s="180"/>
    </row>
    <row r="111" spans="10:18" x14ac:dyDescent="0.2">
      <c r="J111" s="180"/>
      <c r="R111" s="180"/>
    </row>
    <row r="112" spans="10:18" x14ac:dyDescent="0.2">
      <c r="J112" s="180"/>
      <c r="R112" s="180"/>
    </row>
    <row r="113" spans="10:18" x14ac:dyDescent="0.2">
      <c r="J113" s="180"/>
      <c r="R113" s="180"/>
    </row>
    <row r="114" spans="10:18" x14ac:dyDescent="0.2">
      <c r="J114" s="180"/>
      <c r="R114" s="180"/>
    </row>
    <row r="115" spans="10:18" x14ac:dyDescent="0.2">
      <c r="J115" s="180"/>
      <c r="R115" s="180"/>
    </row>
    <row r="116" spans="10:18" x14ac:dyDescent="0.2">
      <c r="J116" s="180"/>
      <c r="R116" s="180"/>
    </row>
    <row r="117" spans="10:18" x14ac:dyDescent="0.2">
      <c r="J117" s="180"/>
      <c r="R117" s="180"/>
    </row>
    <row r="118" spans="10:18" x14ac:dyDescent="0.2">
      <c r="J118" s="180"/>
      <c r="R118" s="180"/>
    </row>
    <row r="119" spans="10:18" x14ac:dyDescent="0.2">
      <c r="J119" s="180"/>
      <c r="R119" s="180"/>
    </row>
    <row r="120" spans="10:18" x14ac:dyDescent="0.2">
      <c r="J120" s="180"/>
      <c r="R120" s="180"/>
    </row>
    <row r="121" spans="10:18" x14ac:dyDescent="0.2">
      <c r="J121" s="180"/>
      <c r="R121" s="180"/>
    </row>
    <row r="122" spans="10:18" x14ac:dyDescent="0.2">
      <c r="J122" s="180"/>
      <c r="R122" s="180"/>
    </row>
    <row r="123" spans="10:18" x14ac:dyDescent="0.2">
      <c r="J123" s="180"/>
      <c r="R123" s="180"/>
    </row>
    <row r="124" spans="10:18" x14ac:dyDescent="0.2">
      <c r="J124" s="180"/>
      <c r="R124" s="180"/>
    </row>
    <row r="125" spans="10:18" x14ac:dyDescent="0.2">
      <c r="J125" s="180"/>
      <c r="R125" s="180"/>
    </row>
    <row r="126" spans="10:18" x14ac:dyDescent="0.2">
      <c r="J126" s="180"/>
      <c r="R126" s="180"/>
    </row>
    <row r="127" spans="10:18" x14ac:dyDescent="0.2">
      <c r="J127" s="180"/>
      <c r="R127" s="180"/>
    </row>
    <row r="128" spans="10:18" x14ac:dyDescent="0.2">
      <c r="J128" s="180"/>
      <c r="R128" s="180"/>
    </row>
    <row r="129" spans="10:18" x14ac:dyDescent="0.2">
      <c r="J129" s="180"/>
      <c r="R129" s="180"/>
    </row>
  </sheetData>
  <mergeCells count="13">
    <mergeCell ref="A65:B65"/>
    <mergeCell ref="M1:O1"/>
    <mergeCell ref="R3:V3"/>
    <mergeCell ref="W3:W4"/>
    <mergeCell ref="U1:W1"/>
    <mergeCell ref="A2:O2"/>
    <mergeCell ref="A3:A4"/>
    <mergeCell ref="B3:B4"/>
    <mergeCell ref="C3:G3"/>
    <mergeCell ref="H3:H4"/>
    <mergeCell ref="I3:I4"/>
    <mergeCell ref="J3:N3"/>
    <mergeCell ref="O3:O4"/>
  </mergeCells>
  <pageMargins left="0.7" right="0.7" top="0.75" bottom="0.75" header="0.3" footer="0.3"/>
  <pageSetup paperSize="9" scale="6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7"/>
  <sheetViews>
    <sheetView view="pageBreakPreview" zoomScaleNormal="80" zoomScaleSheetLayoutView="100" workbookViewId="0">
      <pane xSplit="2" ySplit="4" topLeftCell="G62" activePane="bottomRight" state="frozen"/>
      <selection pane="topRight" activeCell="C1" sqref="C1"/>
      <selection pane="bottomLeft" activeCell="A5" sqref="A5"/>
      <selection pane="bottomRight" activeCell="J71" sqref="J71"/>
    </sheetView>
  </sheetViews>
  <sheetFormatPr defaultRowHeight="12.75" outlineLevelRow="1" x14ac:dyDescent="0.2"/>
  <cols>
    <col min="1" max="1" width="8.5703125" style="169" customWidth="1"/>
    <col min="2" max="2" width="26" style="185" customWidth="1"/>
    <col min="3" max="7" width="10.28515625" style="171" customWidth="1"/>
    <col min="8" max="8" width="11.28515625" style="171" customWidth="1"/>
    <col min="9" max="9" width="11.5703125" style="171" customWidth="1"/>
    <col min="10" max="13" width="10.28515625" style="171" customWidth="1"/>
    <col min="14" max="14" width="12.28515625" style="171" customWidth="1"/>
    <col min="15" max="17" width="12" style="171" customWidth="1"/>
    <col min="18" max="18" width="10.28515625" style="171" customWidth="1"/>
    <col min="19" max="19" width="12.140625" style="171" customWidth="1"/>
    <col min="20" max="20" width="11" style="186" customWidth="1"/>
    <col min="21" max="254" width="9.140625" style="169"/>
    <col min="255" max="255" width="0" style="169" hidden="1" customWidth="1"/>
    <col min="256" max="256" width="26" style="169" customWidth="1"/>
    <col min="257" max="261" width="10.28515625" style="169" customWidth="1"/>
    <col min="262" max="262" width="11.28515625" style="169" customWidth="1"/>
    <col min="263" max="263" width="11.5703125" style="169" customWidth="1"/>
    <col min="264" max="267" width="10.28515625" style="169" customWidth="1"/>
    <col min="268" max="268" width="12.28515625" style="169" customWidth="1"/>
    <col min="269" max="271" width="12" style="169" customWidth="1"/>
    <col min="272" max="273" width="10.28515625" style="169" customWidth="1"/>
    <col min="274" max="274" width="11" style="169" customWidth="1"/>
    <col min="275" max="510" width="9.140625" style="169"/>
    <col min="511" max="511" width="0" style="169" hidden="1" customWidth="1"/>
    <col min="512" max="512" width="26" style="169" customWidth="1"/>
    <col min="513" max="517" width="10.28515625" style="169" customWidth="1"/>
    <col min="518" max="518" width="11.28515625" style="169" customWidth="1"/>
    <col min="519" max="519" width="11.5703125" style="169" customWidth="1"/>
    <col min="520" max="523" width="10.28515625" style="169" customWidth="1"/>
    <col min="524" max="524" width="12.28515625" style="169" customWidth="1"/>
    <col min="525" max="527" width="12" style="169" customWidth="1"/>
    <col min="528" max="529" width="10.28515625" style="169" customWidth="1"/>
    <col min="530" max="530" width="11" style="169" customWidth="1"/>
    <col min="531" max="766" width="9.140625" style="169"/>
    <col min="767" max="767" width="0" style="169" hidden="1" customWidth="1"/>
    <col min="768" max="768" width="26" style="169" customWidth="1"/>
    <col min="769" max="773" width="10.28515625" style="169" customWidth="1"/>
    <col min="774" max="774" width="11.28515625" style="169" customWidth="1"/>
    <col min="775" max="775" width="11.5703125" style="169" customWidth="1"/>
    <col min="776" max="779" width="10.28515625" style="169" customWidth="1"/>
    <col min="780" max="780" width="12.28515625" style="169" customWidth="1"/>
    <col min="781" max="783" width="12" style="169" customWidth="1"/>
    <col min="784" max="785" width="10.28515625" style="169" customWidth="1"/>
    <col min="786" max="786" width="11" style="169" customWidth="1"/>
    <col min="787" max="1022" width="9.140625" style="169"/>
    <col min="1023" max="1023" width="0" style="169" hidden="1" customWidth="1"/>
    <col min="1024" max="1024" width="26" style="169" customWidth="1"/>
    <col min="1025" max="1029" width="10.28515625" style="169" customWidth="1"/>
    <col min="1030" max="1030" width="11.28515625" style="169" customWidth="1"/>
    <col min="1031" max="1031" width="11.5703125" style="169" customWidth="1"/>
    <col min="1032" max="1035" width="10.28515625" style="169" customWidth="1"/>
    <col min="1036" max="1036" width="12.28515625" style="169" customWidth="1"/>
    <col min="1037" max="1039" width="12" style="169" customWidth="1"/>
    <col min="1040" max="1041" width="10.28515625" style="169" customWidth="1"/>
    <col min="1042" max="1042" width="11" style="169" customWidth="1"/>
    <col min="1043" max="1278" width="9.140625" style="169"/>
    <col min="1279" max="1279" width="0" style="169" hidden="1" customWidth="1"/>
    <col min="1280" max="1280" width="26" style="169" customWidth="1"/>
    <col min="1281" max="1285" width="10.28515625" style="169" customWidth="1"/>
    <col min="1286" max="1286" width="11.28515625" style="169" customWidth="1"/>
    <col min="1287" max="1287" width="11.5703125" style="169" customWidth="1"/>
    <col min="1288" max="1291" width="10.28515625" style="169" customWidth="1"/>
    <col min="1292" max="1292" width="12.28515625" style="169" customWidth="1"/>
    <col min="1293" max="1295" width="12" style="169" customWidth="1"/>
    <col min="1296" max="1297" width="10.28515625" style="169" customWidth="1"/>
    <col min="1298" max="1298" width="11" style="169" customWidth="1"/>
    <col min="1299" max="1534" width="9.140625" style="169"/>
    <col min="1535" max="1535" width="0" style="169" hidden="1" customWidth="1"/>
    <col min="1536" max="1536" width="26" style="169" customWidth="1"/>
    <col min="1537" max="1541" width="10.28515625" style="169" customWidth="1"/>
    <col min="1542" max="1542" width="11.28515625" style="169" customWidth="1"/>
    <col min="1543" max="1543" width="11.5703125" style="169" customWidth="1"/>
    <col min="1544" max="1547" width="10.28515625" style="169" customWidth="1"/>
    <col min="1548" max="1548" width="12.28515625" style="169" customWidth="1"/>
    <col min="1549" max="1551" width="12" style="169" customWidth="1"/>
    <col min="1552" max="1553" width="10.28515625" style="169" customWidth="1"/>
    <col min="1554" max="1554" width="11" style="169" customWidth="1"/>
    <col min="1555" max="1790" width="9.140625" style="169"/>
    <col min="1791" max="1791" width="0" style="169" hidden="1" customWidth="1"/>
    <col min="1792" max="1792" width="26" style="169" customWidth="1"/>
    <col min="1793" max="1797" width="10.28515625" style="169" customWidth="1"/>
    <col min="1798" max="1798" width="11.28515625" style="169" customWidth="1"/>
    <col min="1799" max="1799" width="11.5703125" style="169" customWidth="1"/>
    <col min="1800" max="1803" width="10.28515625" style="169" customWidth="1"/>
    <col min="1804" max="1804" width="12.28515625" style="169" customWidth="1"/>
    <col min="1805" max="1807" width="12" style="169" customWidth="1"/>
    <col min="1808" max="1809" width="10.28515625" style="169" customWidth="1"/>
    <col min="1810" max="1810" width="11" style="169" customWidth="1"/>
    <col min="1811" max="2046" width="9.140625" style="169"/>
    <col min="2047" max="2047" width="0" style="169" hidden="1" customWidth="1"/>
    <col min="2048" max="2048" width="26" style="169" customWidth="1"/>
    <col min="2049" max="2053" width="10.28515625" style="169" customWidth="1"/>
    <col min="2054" max="2054" width="11.28515625" style="169" customWidth="1"/>
    <col min="2055" max="2055" width="11.5703125" style="169" customWidth="1"/>
    <col min="2056" max="2059" width="10.28515625" style="169" customWidth="1"/>
    <col min="2060" max="2060" width="12.28515625" style="169" customWidth="1"/>
    <col min="2061" max="2063" width="12" style="169" customWidth="1"/>
    <col min="2064" max="2065" width="10.28515625" style="169" customWidth="1"/>
    <col min="2066" max="2066" width="11" style="169" customWidth="1"/>
    <col min="2067" max="2302" width="9.140625" style="169"/>
    <col min="2303" max="2303" width="0" style="169" hidden="1" customWidth="1"/>
    <col min="2304" max="2304" width="26" style="169" customWidth="1"/>
    <col min="2305" max="2309" width="10.28515625" style="169" customWidth="1"/>
    <col min="2310" max="2310" width="11.28515625" style="169" customWidth="1"/>
    <col min="2311" max="2311" width="11.5703125" style="169" customWidth="1"/>
    <col min="2312" max="2315" width="10.28515625" style="169" customWidth="1"/>
    <col min="2316" max="2316" width="12.28515625" style="169" customWidth="1"/>
    <col min="2317" max="2319" width="12" style="169" customWidth="1"/>
    <col min="2320" max="2321" width="10.28515625" style="169" customWidth="1"/>
    <col min="2322" max="2322" width="11" style="169" customWidth="1"/>
    <col min="2323" max="2558" width="9.140625" style="169"/>
    <col min="2559" max="2559" width="0" style="169" hidden="1" customWidth="1"/>
    <col min="2560" max="2560" width="26" style="169" customWidth="1"/>
    <col min="2561" max="2565" width="10.28515625" style="169" customWidth="1"/>
    <col min="2566" max="2566" width="11.28515625" style="169" customWidth="1"/>
    <col min="2567" max="2567" width="11.5703125" style="169" customWidth="1"/>
    <col min="2568" max="2571" width="10.28515625" style="169" customWidth="1"/>
    <col min="2572" max="2572" width="12.28515625" style="169" customWidth="1"/>
    <col min="2573" max="2575" width="12" style="169" customWidth="1"/>
    <col min="2576" max="2577" width="10.28515625" style="169" customWidth="1"/>
    <col min="2578" max="2578" width="11" style="169" customWidth="1"/>
    <col min="2579" max="2814" width="9.140625" style="169"/>
    <col min="2815" max="2815" width="0" style="169" hidden="1" customWidth="1"/>
    <col min="2816" max="2816" width="26" style="169" customWidth="1"/>
    <col min="2817" max="2821" width="10.28515625" style="169" customWidth="1"/>
    <col min="2822" max="2822" width="11.28515625" style="169" customWidth="1"/>
    <col min="2823" max="2823" width="11.5703125" style="169" customWidth="1"/>
    <col min="2824" max="2827" width="10.28515625" style="169" customWidth="1"/>
    <col min="2828" max="2828" width="12.28515625" style="169" customWidth="1"/>
    <col min="2829" max="2831" width="12" style="169" customWidth="1"/>
    <col min="2832" max="2833" width="10.28515625" style="169" customWidth="1"/>
    <col min="2834" max="2834" width="11" style="169" customWidth="1"/>
    <col min="2835" max="3070" width="9.140625" style="169"/>
    <col min="3071" max="3071" width="0" style="169" hidden="1" customWidth="1"/>
    <col min="3072" max="3072" width="26" style="169" customWidth="1"/>
    <col min="3073" max="3077" width="10.28515625" style="169" customWidth="1"/>
    <col min="3078" max="3078" width="11.28515625" style="169" customWidth="1"/>
    <col min="3079" max="3079" width="11.5703125" style="169" customWidth="1"/>
    <col min="3080" max="3083" width="10.28515625" style="169" customWidth="1"/>
    <col min="3084" max="3084" width="12.28515625" style="169" customWidth="1"/>
    <col min="3085" max="3087" width="12" style="169" customWidth="1"/>
    <col min="3088" max="3089" width="10.28515625" style="169" customWidth="1"/>
    <col min="3090" max="3090" width="11" style="169" customWidth="1"/>
    <col min="3091" max="3326" width="9.140625" style="169"/>
    <col min="3327" max="3327" width="0" style="169" hidden="1" customWidth="1"/>
    <col min="3328" max="3328" width="26" style="169" customWidth="1"/>
    <col min="3329" max="3333" width="10.28515625" style="169" customWidth="1"/>
    <col min="3334" max="3334" width="11.28515625" style="169" customWidth="1"/>
    <col min="3335" max="3335" width="11.5703125" style="169" customWidth="1"/>
    <col min="3336" max="3339" width="10.28515625" style="169" customWidth="1"/>
    <col min="3340" max="3340" width="12.28515625" style="169" customWidth="1"/>
    <col min="3341" max="3343" width="12" style="169" customWidth="1"/>
    <col min="3344" max="3345" width="10.28515625" style="169" customWidth="1"/>
    <col min="3346" max="3346" width="11" style="169" customWidth="1"/>
    <col min="3347" max="3582" width="9.140625" style="169"/>
    <col min="3583" max="3583" width="0" style="169" hidden="1" customWidth="1"/>
    <col min="3584" max="3584" width="26" style="169" customWidth="1"/>
    <col min="3585" max="3589" width="10.28515625" style="169" customWidth="1"/>
    <col min="3590" max="3590" width="11.28515625" style="169" customWidth="1"/>
    <col min="3591" max="3591" width="11.5703125" style="169" customWidth="1"/>
    <col min="3592" max="3595" width="10.28515625" style="169" customWidth="1"/>
    <col min="3596" max="3596" width="12.28515625" style="169" customWidth="1"/>
    <col min="3597" max="3599" width="12" style="169" customWidth="1"/>
    <col min="3600" max="3601" width="10.28515625" style="169" customWidth="1"/>
    <col min="3602" max="3602" width="11" style="169" customWidth="1"/>
    <col min="3603" max="3838" width="9.140625" style="169"/>
    <col min="3839" max="3839" width="0" style="169" hidden="1" customWidth="1"/>
    <col min="3840" max="3840" width="26" style="169" customWidth="1"/>
    <col min="3841" max="3845" width="10.28515625" style="169" customWidth="1"/>
    <col min="3846" max="3846" width="11.28515625" style="169" customWidth="1"/>
    <col min="3847" max="3847" width="11.5703125" style="169" customWidth="1"/>
    <col min="3848" max="3851" width="10.28515625" style="169" customWidth="1"/>
    <col min="3852" max="3852" width="12.28515625" style="169" customWidth="1"/>
    <col min="3853" max="3855" width="12" style="169" customWidth="1"/>
    <col min="3856" max="3857" width="10.28515625" style="169" customWidth="1"/>
    <col min="3858" max="3858" width="11" style="169" customWidth="1"/>
    <col min="3859" max="4094" width="9.140625" style="169"/>
    <col min="4095" max="4095" width="0" style="169" hidden="1" customWidth="1"/>
    <col min="4096" max="4096" width="26" style="169" customWidth="1"/>
    <col min="4097" max="4101" width="10.28515625" style="169" customWidth="1"/>
    <col min="4102" max="4102" width="11.28515625" style="169" customWidth="1"/>
    <col min="4103" max="4103" width="11.5703125" style="169" customWidth="1"/>
    <col min="4104" max="4107" width="10.28515625" style="169" customWidth="1"/>
    <col min="4108" max="4108" width="12.28515625" style="169" customWidth="1"/>
    <col min="4109" max="4111" width="12" style="169" customWidth="1"/>
    <col min="4112" max="4113" width="10.28515625" style="169" customWidth="1"/>
    <col min="4114" max="4114" width="11" style="169" customWidth="1"/>
    <col min="4115" max="4350" width="9.140625" style="169"/>
    <col min="4351" max="4351" width="0" style="169" hidden="1" customWidth="1"/>
    <col min="4352" max="4352" width="26" style="169" customWidth="1"/>
    <col min="4353" max="4357" width="10.28515625" style="169" customWidth="1"/>
    <col min="4358" max="4358" width="11.28515625" style="169" customWidth="1"/>
    <col min="4359" max="4359" width="11.5703125" style="169" customWidth="1"/>
    <col min="4360" max="4363" width="10.28515625" style="169" customWidth="1"/>
    <col min="4364" max="4364" width="12.28515625" style="169" customWidth="1"/>
    <col min="4365" max="4367" width="12" style="169" customWidth="1"/>
    <col min="4368" max="4369" width="10.28515625" style="169" customWidth="1"/>
    <col min="4370" max="4370" width="11" style="169" customWidth="1"/>
    <col min="4371" max="4606" width="9.140625" style="169"/>
    <col min="4607" max="4607" width="0" style="169" hidden="1" customWidth="1"/>
    <col min="4608" max="4608" width="26" style="169" customWidth="1"/>
    <col min="4609" max="4613" width="10.28515625" style="169" customWidth="1"/>
    <col min="4614" max="4614" width="11.28515625" style="169" customWidth="1"/>
    <col min="4615" max="4615" width="11.5703125" style="169" customWidth="1"/>
    <col min="4616" max="4619" width="10.28515625" style="169" customWidth="1"/>
    <col min="4620" max="4620" width="12.28515625" style="169" customWidth="1"/>
    <col min="4621" max="4623" width="12" style="169" customWidth="1"/>
    <col min="4624" max="4625" width="10.28515625" style="169" customWidth="1"/>
    <col min="4626" max="4626" width="11" style="169" customWidth="1"/>
    <col min="4627" max="4862" width="9.140625" style="169"/>
    <col min="4863" max="4863" width="0" style="169" hidden="1" customWidth="1"/>
    <col min="4864" max="4864" width="26" style="169" customWidth="1"/>
    <col min="4865" max="4869" width="10.28515625" style="169" customWidth="1"/>
    <col min="4870" max="4870" width="11.28515625" style="169" customWidth="1"/>
    <col min="4871" max="4871" width="11.5703125" style="169" customWidth="1"/>
    <col min="4872" max="4875" width="10.28515625" style="169" customWidth="1"/>
    <col min="4876" max="4876" width="12.28515625" style="169" customWidth="1"/>
    <col min="4877" max="4879" width="12" style="169" customWidth="1"/>
    <col min="4880" max="4881" width="10.28515625" style="169" customWidth="1"/>
    <col min="4882" max="4882" width="11" style="169" customWidth="1"/>
    <col min="4883" max="5118" width="9.140625" style="169"/>
    <col min="5119" max="5119" width="0" style="169" hidden="1" customWidth="1"/>
    <col min="5120" max="5120" width="26" style="169" customWidth="1"/>
    <col min="5121" max="5125" width="10.28515625" style="169" customWidth="1"/>
    <col min="5126" max="5126" width="11.28515625" style="169" customWidth="1"/>
    <col min="5127" max="5127" width="11.5703125" style="169" customWidth="1"/>
    <col min="5128" max="5131" width="10.28515625" style="169" customWidth="1"/>
    <col min="5132" max="5132" width="12.28515625" style="169" customWidth="1"/>
    <col min="5133" max="5135" width="12" style="169" customWidth="1"/>
    <col min="5136" max="5137" width="10.28515625" style="169" customWidth="1"/>
    <col min="5138" max="5138" width="11" style="169" customWidth="1"/>
    <col min="5139" max="5374" width="9.140625" style="169"/>
    <col min="5375" max="5375" width="0" style="169" hidden="1" customWidth="1"/>
    <col min="5376" max="5376" width="26" style="169" customWidth="1"/>
    <col min="5377" max="5381" width="10.28515625" style="169" customWidth="1"/>
    <col min="5382" max="5382" width="11.28515625" style="169" customWidth="1"/>
    <col min="5383" max="5383" width="11.5703125" style="169" customWidth="1"/>
    <col min="5384" max="5387" width="10.28515625" style="169" customWidth="1"/>
    <col min="5388" max="5388" width="12.28515625" style="169" customWidth="1"/>
    <col min="5389" max="5391" width="12" style="169" customWidth="1"/>
    <col min="5392" max="5393" width="10.28515625" style="169" customWidth="1"/>
    <col min="5394" max="5394" width="11" style="169" customWidth="1"/>
    <col min="5395" max="5630" width="9.140625" style="169"/>
    <col min="5631" max="5631" width="0" style="169" hidden="1" customWidth="1"/>
    <col min="5632" max="5632" width="26" style="169" customWidth="1"/>
    <col min="5633" max="5637" width="10.28515625" style="169" customWidth="1"/>
    <col min="5638" max="5638" width="11.28515625" style="169" customWidth="1"/>
    <col min="5639" max="5639" width="11.5703125" style="169" customWidth="1"/>
    <col min="5640" max="5643" width="10.28515625" style="169" customWidth="1"/>
    <col min="5644" max="5644" width="12.28515625" style="169" customWidth="1"/>
    <col min="5645" max="5647" width="12" style="169" customWidth="1"/>
    <col min="5648" max="5649" width="10.28515625" style="169" customWidth="1"/>
    <col min="5650" max="5650" width="11" style="169" customWidth="1"/>
    <col min="5651" max="5886" width="9.140625" style="169"/>
    <col min="5887" max="5887" width="0" style="169" hidden="1" customWidth="1"/>
    <col min="5888" max="5888" width="26" style="169" customWidth="1"/>
    <col min="5889" max="5893" width="10.28515625" style="169" customWidth="1"/>
    <col min="5894" max="5894" width="11.28515625" style="169" customWidth="1"/>
    <col min="5895" max="5895" width="11.5703125" style="169" customWidth="1"/>
    <col min="5896" max="5899" width="10.28515625" style="169" customWidth="1"/>
    <col min="5900" max="5900" width="12.28515625" style="169" customWidth="1"/>
    <col min="5901" max="5903" width="12" style="169" customWidth="1"/>
    <col min="5904" max="5905" width="10.28515625" style="169" customWidth="1"/>
    <col min="5906" max="5906" width="11" style="169" customWidth="1"/>
    <col min="5907" max="6142" width="9.140625" style="169"/>
    <col min="6143" max="6143" width="0" style="169" hidden="1" customWidth="1"/>
    <col min="6144" max="6144" width="26" style="169" customWidth="1"/>
    <col min="6145" max="6149" width="10.28515625" style="169" customWidth="1"/>
    <col min="6150" max="6150" width="11.28515625" style="169" customWidth="1"/>
    <col min="6151" max="6151" width="11.5703125" style="169" customWidth="1"/>
    <col min="6152" max="6155" width="10.28515625" style="169" customWidth="1"/>
    <col min="6156" max="6156" width="12.28515625" style="169" customWidth="1"/>
    <col min="6157" max="6159" width="12" style="169" customWidth="1"/>
    <col min="6160" max="6161" width="10.28515625" style="169" customWidth="1"/>
    <col min="6162" max="6162" width="11" style="169" customWidth="1"/>
    <col min="6163" max="6398" width="9.140625" style="169"/>
    <col min="6399" max="6399" width="0" style="169" hidden="1" customWidth="1"/>
    <col min="6400" max="6400" width="26" style="169" customWidth="1"/>
    <col min="6401" max="6405" width="10.28515625" style="169" customWidth="1"/>
    <col min="6406" max="6406" width="11.28515625" style="169" customWidth="1"/>
    <col min="6407" max="6407" width="11.5703125" style="169" customWidth="1"/>
    <col min="6408" max="6411" width="10.28515625" style="169" customWidth="1"/>
    <col min="6412" max="6412" width="12.28515625" style="169" customWidth="1"/>
    <col min="6413" max="6415" width="12" style="169" customWidth="1"/>
    <col min="6416" max="6417" width="10.28515625" style="169" customWidth="1"/>
    <col min="6418" max="6418" width="11" style="169" customWidth="1"/>
    <col min="6419" max="6654" width="9.140625" style="169"/>
    <col min="6655" max="6655" width="0" style="169" hidden="1" customWidth="1"/>
    <col min="6656" max="6656" width="26" style="169" customWidth="1"/>
    <col min="6657" max="6661" width="10.28515625" style="169" customWidth="1"/>
    <col min="6662" max="6662" width="11.28515625" style="169" customWidth="1"/>
    <col min="6663" max="6663" width="11.5703125" style="169" customWidth="1"/>
    <col min="6664" max="6667" width="10.28515625" style="169" customWidth="1"/>
    <col min="6668" max="6668" width="12.28515625" style="169" customWidth="1"/>
    <col min="6669" max="6671" width="12" style="169" customWidth="1"/>
    <col min="6672" max="6673" width="10.28515625" style="169" customWidth="1"/>
    <col min="6674" max="6674" width="11" style="169" customWidth="1"/>
    <col min="6675" max="6910" width="9.140625" style="169"/>
    <col min="6911" max="6911" width="0" style="169" hidden="1" customWidth="1"/>
    <col min="6912" max="6912" width="26" style="169" customWidth="1"/>
    <col min="6913" max="6917" width="10.28515625" style="169" customWidth="1"/>
    <col min="6918" max="6918" width="11.28515625" style="169" customWidth="1"/>
    <col min="6919" max="6919" width="11.5703125" style="169" customWidth="1"/>
    <col min="6920" max="6923" width="10.28515625" style="169" customWidth="1"/>
    <col min="6924" max="6924" width="12.28515625" style="169" customWidth="1"/>
    <col min="6925" max="6927" width="12" style="169" customWidth="1"/>
    <col min="6928" max="6929" width="10.28515625" style="169" customWidth="1"/>
    <col min="6930" max="6930" width="11" style="169" customWidth="1"/>
    <col min="6931" max="7166" width="9.140625" style="169"/>
    <col min="7167" max="7167" width="0" style="169" hidden="1" customWidth="1"/>
    <col min="7168" max="7168" width="26" style="169" customWidth="1"/>
    <col min="7169" max="7173" width="10.28515625" style="169" customWidth="1"/>
    <col min="7174" max="7174" width="11.28515625" style="169" customWidth="1"/>
    <col min="7175" max="7175" width="11.5703125" style="169" customWidth="1"/>
    <col min="7176" max="7179" width="10.28515625" style="169" customWidth="1"/>
    <col min="7180" max="7180" width="12.28515625" style="169" customWidth="1"/>
    <col min="7181" max="7183" width="12" style="169" customWidth="1"/>
    <col min="7184" max="7185" width="10.28515625" style="169" customWidth="1"/>
    <col min="7186" max="7186" width="11" style="169" customWidth="1"/>
    <col min="7187" max="7422" width="9.140625" style="169"/>
    <col min="7423" max="7423" width="0" style="169" hidden="1" customWidth="1"/>
    <col min="7424" max="7424" width="26" style="169" customWidth="1"/>
    <col min="7425" max="7429" width="10.28515625" style="169" customWidth="1"/>
    <col min="7430" max="7430" width="11.28515625" style="169" customWidth="1"/>
    <col min="7431" max="7431" width="11.5703125" style="169" customWidth="1"/>
    <col min="7432" max="7435" width="10.28515625" style="169" customWidth="1"/>
    <col min="7436" max="7436" width="12.28515625" style="169" customWidth="1"/>
    <col min="7437" max="7439" width="12" style="169" customWidth="1"/>
    <col min="7440" max="7441" width="10.28515625" style="169" customWidth="1"/>
    <col min="7442" max="7442" width="11" style="169" customWidth="1"/>
    <col min="7443" max="7678" width="9.140625" style="169"/>
    <col min="7679" max="7679" width="0" style="169" hidden="1" customWidth="1"/>
    <col min="7680" max="7680" width="26" style="169" customWidth="1"/>
    <col min="7681" max="7685" width="10.28515625" style="169" customWidth="1"/>
    <col min="7686" max="7686" width="11.28515625" style="169" customWidth="1"/>
    <col min="7687" max="7687" width="11.5703125" style="169" customWidth="1"/>
    <col min="7688" max="7691" width="10.28515625" style="169" customWidth="1"/>
    <col min="7692" max="7692" width="12.28515625" style="169" customWidth="1"/>
    <col min="7693" max="7695" width="12" style="169" customWidth="1"/>
    <col min="7696" max="7697" width="10.28515625" style="169" customWidth="1"/>
    <col min="7698" max="7698" width="11" style="169" customWidth="1"/>
    <col min="7699" max="7934" width="9.140625" style="169"/>
    <col min="7935" max="7935" width="0" style="169" hidden="1" customWidth="1"/>
    <col min="7936" max="7936" width="26" style="169" customWidth="1"/>
    <col min="7937" max="7941" width="10.28515625" style="169" customWidth="1"/>
    <col min="7942" max="7942" width="11.28515625" style="169" customWidth="1"/>
    <col min="7943" max="7943" width="11.5703125" style="169" customWidth="1"/>
    <col min="7944" max="7947" width="10.28515625" style="169" customWidth="1"/>
    <col min="7948" max="7948" width="12.28515625" style="169" customWidth="1"/>
    <col min="7949" max="7951" width="12" style="169" customWidth="1"/>
    <col min="7952" max="7953" width="10.28515625" style="169" customWidth="1"/>
    <col min="7954" max="7954" width="11" style="169" customWidth="1"/>
    <col min="7955" max="8190" width="9.140625" style="169"/>
    <col min="8191" max="8191" width="0" style="169" hidden="1" customWidth="1"/>
    <col min="8192" max="8192" width="26" style="169" customWidth="1"/>
    <col min="8193" max="8197" width="10.28515625" style="169" customWidth="1"/>
    <col min="8198" max="8198" width="11.28515625" style="169" customWidth="1"/>
    <col min="8199" max="8199" width="11.5703125" style="169" customWidth="1"/>
    <col min="8200" max="8203" width="10.28515625" style="169" customWidth="1"/>
    <col min="8204" max="8204" width="12.28515625" style="169" customWidth="1"/>
    <col min="8205" max="8207" width="12" style="169" customWidth="1"/>
    <col min="8208" max="8209" width="10.28515625" style="169" customWidth="1"/>
    <col min="8210" max="8210" width="11" style="169" customWidth="1"/>
    <col min="8211" max="8446" width="9.140625" style="169"/>
    <col min="8447" max="8447" width="0" style="169" hidden="1" customWidth="1"/>
    <col min="8448" max="8448" width="26" style="169" customWidth="1"/>
    <col min="8449" max="8453" width="10.28515625" style="169" customWidth="1"/>
    <col min="8454" max="8454" width="11.28515625" style="169" customWidth="1"/>
    <col min="8455" max="8455" width="11.5703125" style="169" customWidth="1"/>
    <col min="8456" max="8459" width="10.28515625" style="169" customWidth="1"/>
    <col min="8460" max="8460" width="12.28515625" style="169" customWidth="1"/>
    <col min="8461" max="8463" width="12" style="169" customWidth="1"/>
    <col min="8464" max="8465" width="10.28515625" style="169" customWidth="1"/>
    <col min="8466" max="8466" width="11" style="169" customWidth="1"/>
    <col min="8467" max="8702" width="9.140625" style="169"/>
    <col min="8703" max="8703" width="0" style="169" hidden="1" customWidth="1"/>
    <col min="8704" max="8704" width="26" style="169" customWidth="1"/>
    <col min="8705" max="8709" width="10.28515625" style="169" customWidth="1"/>
    <col min="8710" max="8710" width="11.28515625" style="169" customWidth="1"/>
    <col min="8711" max="8711" width="11.5703125" style="169" customWidth="1"/>
    <col min="8712" max="8715" width="10.28515625" style="169" customWidth="1"/>
    <col min="8716" max="8716" width="12.28515625" style="169" customWidth="1"/>
    <col min="8717" max="8719" width="12" style="169" customWidth="1"/>
    <col min="8720" max="8721" width="10.28515625" style="169" customWidth="1"/>
    <col min="8722" max="8722" width="11" style="169" customWidth="1"/>
    <col min="8723" max="8958" width="9.140625" style="169"/>
    <col min="8959" max="8959" width="0" style="169" hidden="1" customWidth="1"/>
    <col min="8960" max="8960" width="26" style="169" customWidth="1"/>
    <col min="8961" max="8965" width="10.28515625" style="169" customWidth="1"/>
    <col min="8966" max="8966" width="11.28515625" style="169" customWidth="1"/>
    <col min="8967" max="8967" width="11.5703125" style="169" customWidth="1"/>
    <col min="8968" max="8971" width="10.28515625" style="169" customWidth="1"/>
    <col min="8972" max="8972" width="12.28515625" style="169" customWidth="1"/>
    <col min="8973" max="8975" width="12" style="169" customWidth="1"/>
    <col min="8976" max="8977" width="10.28515625" style="169" customWidth="1"/>
    <col min="8978" max="8978" width="11" style="169" customWidth="1"/>
    <col min="8979" max="9214" width="9.140625" style="169"/>
    <col min="9215" max="9215" width="0" style="169" hidden="1" customWidth="1"/>
    <col min="9216" max="9216" width="26" style="169" customWidth="1"/>
    <col min="9217" max="9221" width="10.28515625" style="169" customWidth="1"/>
    <col min="9222" max="9222" width="11.28515625" style="169" customWidth="1"/>
    <col min="9223" max="9223" width="11.5703125" style="169" customWidth="1"/>
    <col min="9224" max="9227" width="10.28515625" style="169" customWidth="1"/>
    <col min="9228" max="9228" width="12.28515625" style="169" customWidth="1"/>
    <col min="9229" max="9231" width="12" style="169" customWidth="1"/>
    <col min="9232" max="9233" width="10.28515625" style="169" customWidth="1"/>
    <col min="9234" max="9234" width="11" style="169" customWidth="1"/>
    <col min="9235" max="9470" width="9.140625" style="169"/>
    <col min="9471" max="9471" width="0" style="169" hidden="1" customWidth="1"/>
    <col min="9472" max="9472" width="26" style="169" customWidth="1"/>
    <col min="9473" max="9477" width="10.28515625" style="169" customWidth="1"/>
    <col min="9478" max="9478" width="11.28515625" style="169" customWidth="1"/>
    <col min="9479" max="9479" width="11.5703125" style="169" customWidth="1"/>
    <col min="9480" max="9483" width="10.28515625" style="169" customWidth="1"/>
    <col min="9484" max="9484" width="12.28515625" style="169" customWidth="1"/>
    <col min="9485" max="9487" width="12" style="169" customWidth="1"/>
    <col min="9488" max="9489" width="10.28515625" style="169" customWidth="1"/>
    <col min="9490" max="9490" width="11" style="169" customWidth="1"/>
    <col min="9491" max="9726" width="9.140625" style="169"/>
    <col min="9727" max="9727" width="0" style="169" hidden="1" customWidth="1"/>
    <col min="9728" max="9728" width="26" style="169" customWidth="1"/>
    <col min="9729" max="9733" width="10.28515625" style="169" customWidth="1"/>
    <col min="9734" max="9734" width="11.28515625" style="169" customWidth="1"/>
    <col min="9735" max="9735" width="11.5703125" style="169" customWidth="1"/>
    <col min="9736" max="9739" width="10.28515625" style="169" customWidth="1"/>
    <col min="9740" max="9740" width="12.28515625" style="169" customWidth="1"/>
    <col min="9741" max="9743" width="12" style="169" customWidth="1"/>
    <col min="9744" max="9745" width="10.28515625" style="169" customWidth="1"/>
    <col min="9746" max="9746" width="11" style="169" customWidth="1"/>
    <col min="9747" max="9982" width="9.140625" style="169"/>
    <col min="9983" max="9983" width="0" style="169" hidden="1" customWidth="1"/>
    <col min="9984" max="9984" width="26" style="169" customWidth="1"/>
    <col min="9985" max="9989" width="10.28515625" style="169" customWidth="1"/>
    <col min="9990" max="9990" width="11.28515625" style="169" customWidth="1"/>
    <col min="9991" max="9991" width="11.5703125" style="169" customWidth="1"/>
    <col min="9992" max="9995" width="10.28515625" style="169" customWidth="1"/>
    <col min="9996" max="9996" width="12.28515625" style="169" customWidth="1"/>
    <col min="9997" max="9999" width="12" style="169" customWidth="1"/>
    <col min="10000" max="10001" width="10.28515625" style="169" customWidth="1"/>
    <col min="10002" max="10002" width="11" style="169" customWidth="1"/>
    <col min="10003" max="10238" width="9.140625" style="169"/>
    <col min="10239" max="10239" width="0" style="169" hidden="1" customWidth="1"/>
    <col min="10240" max="10240" width="26" style="169" customWidth="1"/>
    <col min="10241" max="10245" width="10.28515625" style="169" customWidth="1"/>
    <col min="10246" max="10246" width="11.28515625" style="169" customWidth="1"/>
    <col min="10247" max="10247" width="11.5703125" style="169" customWidth="1"/>
    <col min="10248" max="10251" width="10.28515625" style="169" customWidth="1"/>
    <col min="10252" max="10252" width="12.28515625" style="169" customWidth="1"/>
    <col min="10253" max="10255" width="12" style="169" customWidth="1"/>
    <col min="10256" max="10257" width="10.28515625" style="169" customWidth="1"/>
    <col min="10258" max="10258" width="11" style="169" customWidth="1"/>
    <col min="10259" max="10494" width="9.140625" style="169"/>
    <col min="10495" max="10495" width="0" style="169" hidden="1" customWidth="1"/>
    <col min="10496" max="10496" width="26" style="169" customWidth="1"/>
    <col min="10497" max="10501" width="10.28515625" style="169" customWidth="1"/>
    <col min="10502" max="10502" width="11.28515625" style="169" customWidth="1"/>
    <col min="10503" max="10503" width="11.5703125" style="169" customWidth="1"/>
    <col min="10504" max="10507" width="10.28515625" style="169" customWidth="1"/>
    <col min="10508" max="10508" width="12.28515625" style="169" customWidth="1"/>
    <col min="10509" max="10511" width="12" style="169" customWidth="1"/>
    <col min="10512" max="10513" width="10.28515625" style="169" customWidth="1"/>
    <col min="10514" max="10514" width="11" style="169" customWidth="1"/>
    <col min="10515" max="10750" width="9.140625" style="169"/>
    <col min="10751" max="10751" width="0" style="169" hidden="1" customWidth="1"/>
    <col min="10752" max="10752" width="26" style="169" customWidth="1"/>
    <col min="10753" max="10757" width="10.28515625" style="169" customWidth="1"/>
    <col min="10758" max="10758" width="11.28515625" style="169" customWidth="1"/>
    <col min="10759" max="10759" width="11.5703125" style="169" customWidth="1"/>
    <col min="10760" max="10763" width="10.28515625" style="169" customWidth="1"/>
    <col min="10764" max="10764" width="12.28515625" style="169" customWidth="1"/>
    <col min="10765" max="10767" width="12" style="169" customWidth="1"/>
    <col min="10768" max="10769" width="10.28515625" style="169" customWidth="1"/>
    <col min="10770" max="10770" width="11" style="169" customWidth="1"/>
    <col min="10771" max="11006" width="9.140625" style="169"/>
    <col min="11007" max="11007" width="0" style="169" hidden="1" customWidth="1"/>
    <col min="11008" max="11008" width="26" style="169" customWidth="1"/>
    <col min="11009" max="11013" width="10.28515625" style="169" customWidth="1"/>
    <col min="11014" max="11014" width="11.28515625" style="169" customWidth="1"/>
    <col min="11015" max="11015" width="11.5703125" style="169" customWidth="1"/>
    <col min="11016" max="11019" width="10.28515625" style="169" customWidth="1"/>
    <col min="11020" max="11020" width="12.28515625" style="169" customWidth="1"/>
    <col min="11021" max="11023" width="12" style="169" customWidth="1"/>
    <col min="11024" max="11025" width="10.28515625" style="169" customWidth="1"/>
    <col min="11026" max="11026" width="11" style="169" customWidth="1"/>
    <col min="11027" max="11262" width="9.140625" style="169"/>
    <col min="11263" max="11263" width="0" style="169" hidden="1" customWidth="1"/>
    <col min="11264" max="11264" width="26" style="169" customWidth="1"/>
    <col min="11265" max="11269" width="10.28515625" style="169" customWidth="1"/>
    <col min="11270" max="11270" width="11.28515625" style="169" customWidth="1"/>
    <col min="11271" max="11271" width="11.5703125" style="169" customWidth="1"/>
    <col min="11272" max="11275" width="10.28515625" style="169" customWidth="1"/>
    <col min="11276" max="11276" width="12.28515625" style="169" customWidth="1"/>
    <col min="11277" max="11279" width="12" style="169" customWidth="1"/>
    <col min="11280" max="11281" width="10.28515625" style="169" customWidth="1"/>
    <col min="11282" max="11282" width="11" style="169" customWidth="1"/>
    <col min="11283" max="11518" width="9.140625" style="169"/>
    <col min="11519" max="11519" width="0" style="169" hidden="1" customWidth="1"/>
    <col min="11520" max="11520" width="26" style="169" customWidth="1"/>
    <col min="11521" max="11525" width="10.28515625" style="169" customWidth="1"/>
    <col min="11526" max="11526" width="11.28515625" style="169" customWidth="1"/>
    <col min="11527" max="11527" width="11.5703125" style="169" customWidth="1"/>
    <col min="11528" max="11531" width="10.28515625" style="169" customWidth="1"/>
    <col min="11532" max="11532" width="12.28515625" style="169" customWidth="1"/>
    <col min="11533" max="11535" width="12" style="169" customWidth="1"/>
    <col min="11536" max="11537" width="10.28515625" style="169" customWidth="1"/>
    <col min="11538" max="11538" width="11" style="169" customWidth="1"/>
    <col min="11539" max="11774" width="9.140625" style="169"/>
    <col min="11775" max="11775" width="0" style="169" hidden="1" customWidth="1"/>
    <col min="11776" max="11776" width="26" style="169" customWidth="1"/>
    <col min="11777" max="11781" width="10.28515625" style="169" customWidth="1"/>
    <col min="11782" max="11782" width="11.28515625" style="169" customWidth="1"/>
    <col min="11783" max="11783" width="11.5703125" style="169" customWidth="1"/>
    <col min="11784" max="11787" width="10.28515625" style="169" customWidth="1"/>
    <col min="11788" max="11788" width="12.28515625" style="169" customWidth="1"/>
    <col min="11789" max="11791" width="12" style="169" customWidth="1"/>
    <col min="11792" max="11793" width="10.28515625" style="169" customWidth="1"/>
    <col min="11794" max="11794" width="11" style="169" customWidth="1"/>
    <col min="11795" max="12030" width="9.140625" style="169"/>
    <col min="12031" max="12031" width="0" style="169" hidden="1" customWidth="1"/>
    <col min="12032" max="12032" width="26" style="169" customWidth="1"/>
    <col min="12033" max="12037" width="10.28515625" style="169" customWidth="1"/>
    <col min="12038" max="12038" width="11.28515625" style="169" customWidth="1"/>
    <col min="12039" max="12039" width="11.5703125" style="169" customWidth="1"/>
    <col min="12040" max="12043" width="10.28515625" style="169" customWidth="1"/>
    <col min="12044" max="12044" width="12.28515625" style="169" customWidth="1"/>
    <col min="12045" max="12047" width="12" style="169" customWidth="1"/>
    <col min="12048" max="12049" width="10.28515625" style="169" customWidth="1"/>
    <col min="12050" max="12050" width="11" style="169" customWidth="1"/>
    <col min="12051" max="12286" width="9.140625" style="169"/>
    <col min="12287" max="12287" width="0" style="169" hidden="1" customWidth="1"/>
    <col min="12288" max="12288" width="26" style="169" customWidth="1"/>
    <col min="12289" max="12293" width="10.28515625" style="169" customWidth="1"/>
    <col min="12294" max="12294" width="11.28515625" style="169" customWidth="1"/>
    <col min="12295" max="12295" width="11.5703125" style="169" customWidth="1"/>
    <col min="12296" max="12299" width="10.28515625" style="169" customWidth="1"/>
    <col min="12300" max="12300" width="12.28515625" style="169" customWidth="1"/>
    <col min="12301" max="12303" width="12" style="169" customWidth="1"/>
    <col min="12304" max="12305" width="10.28515625" style="169" customWidth="1"/>
    <col min="12306" max="12306" width="11" style="169" customWidth="1"/>
    <col min="12307" max="12542" width="9.140625" style="169"/>
    <col min="12543" max="12543" width="0" style="169" hidden="1" customWidth="1"/>
    <col min="12544" max="12544" width="26" style="169" customWidth="1"/>
    <col min="12545" max="12549" width="10.28515625" style="169" customWidth="1"/>
    <col min="12550" max="12550" width="11.28515625" style="169" customWidth="1"/>
    <col min="12551" max="12551" width="11.5703125" style="169" customWidth="1"/>
    <col min="12552" max="12555" width="10.28515625" style="169" customWidth="1"/>
    <col min="12556" max="12556" width="12.28515625" style="169" customWidth="1"/>
    <col min="12557" max="12559" width="12" style="169" customWidth="1"/>
    <col min="12560" max="12561" width="10.28515625" style="169" customWidth="1"/>
    <col min="12562" max="12562" width="11" style="169" customWidth="1"/>
    <col min="12563" max="12798" width="9.140625" style="169"/>
    <col min="12799" max="12799" width="0" style="169" hidden="1" customWidth="1"/>
    <col min="12800" max="12800" width="26" style="169" customWidth="1"/>
    <col min="12801" max="12805" width="10.28515625" style="169" customWidth="1"/>
    <col min="12806" max="12806" width="11.28515625" style="169" customWidth="1"/>
    <col min="12807" max="12807" width="11.5703125" style="169" customWidth="1"/>
    <col min="12808" max="12811" width="10.28515625" style="169" customWidth="1"/>
    <col min="12812" max="12812" width="12.28515625" style="169" customWidth="1"/>
    <col min="12813" max="12815" width="12" style="169" customWidth="1"/>
    <col min="12816" max="12817" width="10.28515625" style="169" customWidth="1"/>
    <col min="12818" max="12818" width="11" style="169" customWidth="1"/>
    <col min="12819" max="13054" width="9.140625" style="169"/>
    <col min="13055" max="13055" width="0" style="169" hidden="1" customWidth="1"/>
    <col min="13056" max="13056" width="26" style="169" customWidth="1"/>
    <col min="13057" max="13061" width="10.28515625" style="169" customWidth="1"/>
    <col min="13062" max="13062" width="11.28515625" style="169" customWidth="1"/>
    <col min="13063" max="13063" width="11.5703125" style="169" customWidth="1"/>
    <col min="13064" max="13067" width="10.28515625" style="169" customWidth="1"/>
    <col min="13068" max="13068" width="12.28515625" style="169" customWidth="1"/>
    <col min="13069" max="13071" width="12" style="169" customWidth="1"/>
    <col min="13072" max="13073" width="10.28515625" style="169" customWidth="1"/>
    <col min="13074" max="13074" width="11" style="169" customWidth="1"/>
    <col min="13075" max="13310" width="9.140625" style="169"/>
    <col min="13311" max="13311" width="0" style="169" hidden="1" customWidth="1"/>
    <col min="13312" max="13312" width="26" style="169" customWidth="1"/>
    <col min="13313" max="13317" width="10.28515625" style="169" customWidth="1"/>
    <col min="13318" max="13318" width="11.28515625" style="169" customWidth="1"/>
    <col min="13319" max="13319" width="11.5703125" style="169" customWidth="1"/>
    <col min="13320" max="13323" width="10.28515625" style="169" customWidth="1"/>
    <col min="13324" max="13324" width="12.28515625" style="169" customWidth="1"/>
    <col min="13325" max="13327" width="12" style="169" customWidth="1"/>
    <col min="13328" max="13329" width="10.28515625" style="169" customWidth="1"/>
    <col min="13330" max="13330" width="11" style="169" customWidth="1"/>
    <col min="13331" max="13566" width="9.140625" style="169"/>
    <col min="13567" max="13567" width="0" style="169" hidden="1" customWidth="1"/>
    <col min="13568" max="13568" width="26" style="169" customWidth="1"/>
    <col min="13569" max="13573" width="10.28515625" style="169" customWidth="1"/>
    <col min="13574" max="13574" width="11.28515625" style="169" customWidth="1"/>
    <col min="13575" max="13575" width="11.5703125" style="169" customWidth="1"/>
    <col min="13576" max="13579" width="10.28515625" style="169" customWidth="1"/>
    <col min="13580" max="13580" width="12.28515625" style="169" customWidth="1"/>
    <col min="13581" max="13583" width="12" style="169" customWidth="1"/>
    <col min="13584" max="13585" width="10.28515625" style="169" customWidth="1"/>
    <col min="13586" max="13586" width="11" style="169" customWidth="1"/>
    <col min="13587" max="13822" width="9.140625" style="169"/>
    <col min="13823" max="13823" width="0" style="169" hidden="1" customWidth="1"/>
    <col min="13824" max="13824" width="26" style="169" customWidth="1"/>
    <col min="13825" max="13829" width="10.28515625" style="169" customWidth="1"/>
    <col min="13830" max="13830" width="11.28515625" style="169" customWidth="1"/>
    <col min="13831" max="13831" width="11.5703125" style="169" customWidth="1"/>
    <col min="13832" max="13835" width="10.28515625" style="169" customWidth="1"/>
    <col min="13836" max="13836" width="12.28515625" style="169" customWidth="1"/>
    <col min="13837" max="13839" width="12" style="169" customWidth="1"/>
    <col min="13840" max="13841" width="10.28515625" style="169" customWidth="1"/>
    <col min="13842" max="13842" width="11" style="169" customWidth="1"/>
    <col min="13843" max="14078" width="9.140625" style="169"/>
    <col min="14079" max="14079" width="0" style="169" hidden="1" customWidth="1"/>
    <col min="14080" max="14080" width="26" style="169" customWidth="1"/>
    <col min="14081" max="14085" width="10.28515625" style="169" customWidth="1"/>
    <col min="14086" max="14086" width="11.28515625" style="169" customWidth="1"/>
    <col min="14087" max="14087" width="11.5703125" style="169" customWidth="1"/>
    <col min="14088" max="14091" width="10.28515625" style="169" customWidth="1"/>
    <col min="14092" max="14092" width="12.28515625" style="169" customWidth="1"/>
    <col min="14093" max="14095" width="12" style="169" customWidth="1"/>
    <col min="14096" max="14097" width="10.28515625" style="169" customWidth="1"/>
    <col min="14098" max="14098" width="11" style="169" customWidth="1"/>
    <col min="14099" max="14334" width="9.140625" style="169"/>
    <col min="14335" max="14335" width="0" style="169" hidden="1" customWidth="1"/>
    <col min="14336" max="14336" width="26" style="169" customWidth="1"/>
    <col min="14337" max="14341" width="10.28515625" style="169" customWidth="1"/>
    <col min="14342" max="14342" width="11.28515625" style="169" customWidth="1"/>
    <col min="14343" max="14343" width="11.5703125" style="169" customWidth="1"/>
    <col min="14344" max="14347" width="10.28515625" style="169" customWidth="1"/>
    <col min="14348" max="14348" width="12.28515625" style="169" customWidth="1"/>
    <col min="14349" max="14351" width="12" style="169" customWidth="1"/>
    <col min="14352" max="14353" width="10.28515625" style="169" customWidth="1"/>
    <col min="14354" max="14354" width="11" style="169" customWidth="1"/>
    <col min="14355" max="14590" width="9.140625" style="169"/>
    <col min="14591" max="14591" width="0" style="169" hidden="1" customWidth="1"/>
    <col min="14592" max="14592" width="26" style="169" customWidth="1"/>
    <col min="14593" max="14597" width="10.28515625" style="169" customWidth="1"/>
    <col min="14598" max="14598" width="11.28515625" style="169" customWidth="1"/>
    <col min="14599" max="14599" width="11.5703125" style="169" customWidth="1"/>
    <col min="14600" max="14603" width="10.28515625" style="169" customWidth="1"/>
    <col min="14604" max="14604" width="12.28515625" style="169" customWidth="1"/>
    <col min="14605" max="14607" width="12" style="169" customWidth="1"/>
    <col min="14608" max="14609" width="10.28515625" style="169" customWidth="1"/>
    <col min="14610" max="14610" width="11" style="169" customWidth="1"/>
    <col min="14611" max="14846" width="9.140625" style="169"/>
    <col min="14847" max="14847" width="0" style="169" hidden="1" customWidth="1"/>
    <col min="14848" max="14848" width="26" style="169" customWidth="1"/>
    <col min="14849" max="14853" width="10.28515625" style="169" customWidth="1"/>
    <col min="14854" max="14854" width="11.28515625" style="169" customWidth="1"/>
    <col min="14855" max="14855" width="11.5703125" style="169" customWidth="1"/>
    <col min="14856" max="14859" width="10.28515625" style="169" customWidth="1"/>
    <col min="14860" max="14860" width="12.28515625" style="169" customWidth="1"/>
    <col min="14861" max="14863" width="12" style="169" customWidth="1"/>
    <col min="14864" max="14865" width="10.28515625" style="169" customWidth="1"/>
    <col min="14866" max="14866" width="11" style="169" customWidth="1"/>
    <col min="14867" max="15102" width="9.140625" style="169"/>
    <col min="15103" max="15103" width="0" style="169" hidden="1" customWidth="1"/>
    <col min="15104" max="15104" width="26" style="169" customWidth="1"/>
    <col min="15105" max="15109" width="10.28515625" style="169" customWidth="1"/>
    <col min="15110" max="15110" width="11.28515625" style="169" customWidth="1"/>
    <col min="15111" max="15111" width="11.5703125" style="169" customWidth="1"/>
    <col min="15112" max="15115" width="10.28515625" style="169" customWidth="1"/>
    <col min="15116" max="15116" width="12.28515625" style="169" customWidth="1"/>
    <col min="15117" max="15119" width="12" style="169" customWidth="1"/>
    <col min="15120" max="15121" width="10.28515625" style="169" customWidth="1"/>
    <col min="15122" max="15122" width="11" style="169" customWidth="1"/>
    <col min="15123" max="15358" width="9.140625" style="169"/>
    <col min="15359" max="15359" width="0" style="169" hidden="1" customWidth="1"/>
    <col min="15360" max="15360" width="26" style="169" customWidth="1"/>
    <col min="15361" max="15365" width="10.28515625" style="169" customWidth="1"/>
    <col min="15366" max="15366" width="11.28515625" style="169" customWidth="1"/>
    <col min="15367" max="15367" width="11.5703125" style="169" customWidth="1"/>
    <col min="15368" max="15371" width="10.28515625" style="169" customWidth="1"/>
    <col min="15372" max="15372" width="12.28515625" style="169" customWidth="1"/>
    <col min="15373" max="15375" width="12" style="169" customWidth="1"/>
    <col min="15376" max="15377" width="10.28515625" style="169" customWidth="1"/>
    <col min="15378" max="15378" width="11" style="169" customWidth="1"/>
    <col min="15379" max="15614" width="9.140625" style="169"/>
    <col min="15615" max="15615" width="0" style="169" hidden="1" customWidth="1"/>
    <col min="15616" max="15616" width="26" style="169" customWidth="1"/>
    <col min="15617" max="15621" width="10.28515625" style="169" customWidth="1"/>
    <col min="15622" max="15622" width="11.28515625" style="169" customWidth="1"/>
    <col min="15623" max="15623" width="11.5703125" style="169" customWidth="1"/>
    <col min="15624" max="15627" width="10.28515625" style="169" customWidth="1"/>
    <col min="15628" max="15628" width="12.28515625" style="169" customWidth="1"/>
    <col min="15629" max="15631" width="12" style="169" customWidth="1"/>
    <col min="15632" max="15633" width="10.28515625" style="169" customWidth="1"/>
    <col min="15634" max="15634" width="11" style="169" customWidth="1"/>
    <col min="15635" max="15870" width="9.140625" style="169"/>
    <col min="15871" max="15871" width="0" style="169" hidden="1" customWidth="1"/>
    <col min="15872" max="15872" width="26" style="169" customWidth="1"/>
    <col min="15873" max="15877" width="10.28515625" style="169" customWidth="1"/>
    <col min="15878" max="15878" width="11.28515625" style="169" customWidth="1"/>
    <col min="15879" max="15879" width="11.5703125" style="169" customWidth="1"/>
    <col min="15880" max="15883" width="10.28515625" style="169" customWidth="1"/>
    <col min="15884" max="15884" width="12.28515625" style="169" customWidth="1"/>
    <col min="15885" max="15887" width="12" style="169" customWidth="1"/>
    <col min="15888" max="15889" width="10.28515625" style="169" customWidth="1"/>
    <col min="15890" max="15890" width="11" style="169" customWidth="1"/>
    <col min="15891" max="16126" width="9.140625" style="169"/>
    <col min="16127" max="16127" width="0" style="169" hidden="1" customWidth="1"/>
    <col min="16128" max="16128" width="26" style="169" customWidth="1"/>
    <col min="16129" max="16133" width="10.28515625" style="169" customWidth="1"/>
    <col min="16134" max="16134" width="11.28515625" style="169" customWidth="1"/>
    <col min="16135" max="16135" width="11.5703125" style="169" customWidth="1"/>
    <col min="16136" max="16139" width="10.28515625" style="169" customWidth="1"/>
    <col min="16140" max="16140" width="12.28515625" style="169" customWidth="1"/>
    <col min="16141" max="16143" width="12" style="169" customWidth="1"/>
    <col min="16144" max="16145" width="10.28515625" style="169" customWidth="1"/>
    <col min="16146" max="16146" width="11" style="169" customWidth="1"/>
    <col min="16147" max="16384" width="9.140625" style="169"/>
  </cols>
  <sheetData>
    <row r="1" spans="1:20" s="181" customFormat="1" ht="39" customHeight="1" x14ac:dyDescent="0.2">
      <c r="B1" s="182"/>
      <c r="C1" s="171"/>
      <c r="D1" s="171"/>
      <c r="E1" s="290"/>
      <c r="F1" s="290"/>
      <c r="G1" s="290"/>
      <c r="H1" s="290"/>
      <c r="I1" s="171"/>
      <c r="J1" s="171"/>
      <c r="K1" s="171"/>
      <c r="L1" s="291"/>
      <c r="M1" s="291"/>
      <c r="N1" s="291"/>
      <c r="P1" s="183"/>
      <c r="Q1" s="183"/>
      <c r="R1" s="244" t="s">
        <v>235</v>
      </c>
      <c r="S1" s="244"/>
      <c r="T1" s="244"/>
    </row>
    <row r="2" spans="1:20" ht="27.75" customHeight="1" x14ac:dyDescent="0.2">
      <c r="A2" s="292" t="s">
        <v>197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92"/>
      <c r="S2" s="292"/>
      <c r="T2" s="292"/>
    </row>
    <row r="3" spans="1:20" ht="45" customHeight="1" x14ac:dyDescent="0.2">
      <c r="A3" s="297" t="s">
        <v>63</v>
      </c>
      <c r="B3" s="297" t="s">
        <v>4</v>
      </c>
      <c r="C3" s="298" t="s">
        <v>246</v>
      </c>
      <c r="D3" s="298"/>
      <c r="E3" s="298"/>
      <c r="F3" s="298"/>
      <c r="G3" s="298"/>
      <c r="H3" s="299" t="s">
        <v>37</v>
      </c>
      <c r="I3" s="293" t="s">
        <v>219</v>
      </c>
      <c r="J3" s="293"/>
      <c r="K3" s="293"/>
      <c r="L3" s="293"/>
      <c r="M3" s="293"/>
      <c r="N3" s="294" t="s">
        <v>37</v>
      </c>
      <c r="O3" s="295" t="s">
        <v>220</v>
      </c>
      <c r="P3" s="295"/>
      <c r="Q3" s="295"/>
      <c r="R3" s="295"/>
      <c r="S3" s="295"/>
      <c r="T3" s="296" t="s">
        <v>37</v>
      </c>
    </row>
    <row r="4" spans="1:20" ht="96.75" customHeight="1" x14ac:dyDescent="0.2">
      <c r="A4" s="297"/>
      <c r="B4" s="297"/>
      <c r="C4" s="172" t="s">
        <v>196</v>
      </c>
      <c r="D4" s="172" t="s">
        <v>192</v>
      </c>
      <c r="E4" s="172" t="s">
        <v>193</v>
      </c>
      <c r="F4" s="172" t="s">
        <v>194</v>
      </c>
      <c r="G4" s="172" t="s">
        <v>195</v>
      </c>
      <c r="H4" s="299"/>
      <c r="I4" s="172" t="s">
        <v>196</v>
      </c>
      <c r="J4" s="172" t="s">
        <v>192</v>
      </c>
      <c r="K4" s="172" t="s">
        <v>193</v>
      </c>
      <c r="L4" s="172" t="s">
        <v>194</v>
      </c>
      <c r="M4" s="172" t="s">
        <v>195</v>
      </c>
      <c r="N4" s="294"/>
      <c r="O4" s="172" t="s">
        <v>196</v>
      </c>
      <c r="P4" s="172" t="s">
        <v>192</v>
      </c>
      <c r="Q4" s="172" t="s">
        <v>193</v>
      </c>
      <c r="R4" s="172" t="s">
        <v>194</v>
      </c>
      <c r="S4" s="172" t="s">
        <v>195</v>
      </c>
      <c r="T4" s="296"/>
    </row>
    <row r="5" spans="1:20" ht="25.5" outlineLevel="1" x14ac:dyDescent="0.2">
      <c r="A5" s="153">
        <v>560002</v>
      </c>
      <c r="B5" s="154" t="s">
        <v>75</v>
      </c>
      <c r="C5" s="173">
        <v>147802</v>
      </c>
      <c r="D5" s="173">
        <v>45961</v>
      </c>
      <c r="E5" s="173">
        <v>33319</v>
      </c>
      <c r="F5" s="173">
        <v>78606</v>
      </c>
      <c r="G5" s="173">
        <v>6887</v>
      </c>
      <c r="H5" s="184">
        <v>312575</v>
      </c>
      <c r="I5" s="213">
        <v>119519</v>
      </c>
      <c r="J5" s="213">
        <v>37366</v>
      </c>
      <c r="K5" s="213">
        <v>63584</v>
      </c>
      <c r="L5" s="213">
        <v>5583</v>
      </c>
      <c r="M5" s="213">
        <v>27171</v>
      </c>
      <c r="N5" s="214">
        <v>253223</v>
      </c>
      <c r="O5" s="173">
        <f>C5+I5</f>
        <v>267321</v>
      </c>
      <c r="P5" s="173">
        <f t="shared" ref="P5:T5" si="0">D5+J5</f>
        <v>83327</v>
      </c>
      <c r="Q5" s="173">
        <f t="shared" si="0"/>
        <v>96903</v>
      </c>
      <c r="R5" s="173">
        <f t="shared" si="0"/>
        <v>84189</v>
      </c>
      <c r="S5" s="173">
        <f t="shared" si="0"/>
        <v>34058</v>
      </c>
      <c r="T5" s="217">
        <f t="shared" si="0"/>
        <v>565798</v>
      </c>
    </row>
    <row r="6" spans="1:20" ht="25.5" outlineLevel="1" x14ac:dyDescent="0.2">
      <c r="A6" s="153">
        <v>560014</v>
      </c>
      <c r="B6" s="154" t="s">
        <v>76</v>
      </c>
      <c r="C6" s="173">
        <v>19032</v>
      </c>
      <c r="D6" s="173">
        <v>7053</v>
      </c>
      <c r="E6" s="173">
        <v>11022</v>
      </c>
      <c r="F6" s="173">
        <v>4978</v>
      </c>
      <c r="G6" s="173">
        <v>9323</v>
      </c>
      <c r="H6" s="184">
        <v>51408</v>
      </c>
      <c r="I6" s="213">
        <v>24885</v>
      </c>
      <c r="J6" s="213">
        <v>9284</v>
      </c>
      <c r="K6" s="213">
        <v>6524</v>
      </c>
      <c r="L6" s="213">
        <v>12258</v>
      </c>
      <c r="M6" s="213">
        <v>14370</v>
      </c>
      <c r="N6" s="214">
        <v>67321</v>
      </c>
      <c r="O6" s="173">
        <f t="shared" ref="O6:O65" si="1">C6+I6</f>
        <v>43917</v>
      </c>
      <c r="P6" s="173">
        <f t="shared" ref="P6:P65" si="2">D6+J6</f>
        <v>16337</v>
      </c>
      <c r="Q6" s="173">
        <f t="shared" ref="Q6:Q65" si="3">E6+K6</f>
        <v>17546</v>
      </c>
      <c r="R6" s="173">
        <f t="shared" ref="R6:R65" si="4">F6+L6</f>
        <v>17236</v>
      </c>
      <c r="S6" s="173">
        <f t="shared" ref="S6:S65" si="5">G6+M6</f>
        <v>23693</v>
      </c>
      <c r="T6" s="217">
        <f t="shared" ref="T6:T65" si="6">H6+N6</f>
        <v>118729</v>
      </c>
    </row>
    <row r="7" spans="1:20" outlineLevel="1" x14ac:dyDescent="0.2">
      <c r="A7" s="153">
        <v>560017</v>
      </c>
      <c r="B7" s="154" t="s">
        <v>77</v>
      </c>
      <c r="C7" s="173">
        <v>921556</v>
      </c>
      <c r="D7" s="173">
        <v>80157</v>
      </c>
      <c r="E7" s="173">
        <v>145294</v>
      </c>
      <c r="F7" s="173">
        <v>48908</v>
      </c>
      <c r="G7" s="173">
        <v>31208</v>
      </c>
      <c r="H7" s="184">
        <v>1227123</v>
      </c>
      <c r="I7" s="213">
        <v>881758</v>
      </c>
      <c r="J7" s="213">
        <v>77714</v>
      </c>
      <c r="K7" s="213">
        <v>46561</v>
      </c>
      <c r="L7" s="213">
        <v>30015</v>
      </c>
      <c r="M7" s="213">
        <v>139397</v>
      </c>
      <c r="N7" s="214">
        <v>1175445</v>
      </c>
      <c r="O7" s="173">
        <f t="shared" si="1"/>
        <v>1803314</v>
      </c>
      <c r="P7" s="173">
        <f t="shared" si="2"/>
        <v>157871</v>
      </c>
      <c r="Q7" s="173">
        <f t="shared" si="3"/>
        <v>191855</v>
      </c>
      <c r="R7" s="173">
        <f t="shared" si="4"/>
        <v>78923</v>
      </c>
      <c r="S7" s="173">
        <f t="shared" si="5"/>
        <v>170605</v>
      </c>
      <c r="T7" s="217">
        <f t="shared" si="6"/>
        <v>2402568</v>
      </c>
    </row>
    <row r="8" spans="1:20" outlineLevel="1" x14ac:dyDescent="0.2">
      <c r="A8" s="153">
        <v>560019</v>
      </c>
      <c r="B8" s="154" t="s">
        <v>78</v>
      </c>
      <c r="C8" s="173">
        <v>391710</v>
      </c>
      <c r="D8" s="173">
        <v>60445</v>
      </c>
      <c r="E8" s="173">
        <v>125538</v>
      </c>
      <c r="F8" s="173">
        <v>49272</v>
      </c>
      <c r="G8" s="173">
        <v>48436</v>
      </c>
      <c r="H8" s="184">
        <v>675401</v>
      </c>
      <c r="I8" s="213">
        <v>847680</v>
      </c>
      <c r="J8" s="213">
        <v>131143</v>
      </c>
      <c r="K8" s="213">
        <v>106249</v>
      </c>
      <c r="L8" s="213">
        <v>104703</v>
      </c>
      <c r="M8" s="213">
        <v>270204</v>
      </c>
      <c r="N8" s="214">
        <v>1459979</v>
      </c>
      <c r="O8" s="173">
        <f t="shared" si="1"/>
        <v>1239390</v>
      </c>
      <c r="P8" s="173">
        <f t="shared" si="2"/>
        <v>191588</v>
      </c>
      <c r="Q8" s="173">
        <f t="shared" si="3"/>
        <v>231787</v>
      </c>
      <c r="R8" s="173">
        <f t="shared" si="4"/>
        <v>153975</v>
      </c>
      <c r="S8" s="173">
        <f t="shared" si="5"/>
        <v>318640</v>
      </c>
      <c r="T8" s="217">
        <f t="shared" si="6"/>
        <v>2135380</v>
      </c>
    </row>
    <row r="9" spans="1:20" outlineLevel="1" x14ac:dyDescent="0.2">
      <c r="A9" s="153">
        <v>560021</v>
      </c>
      <c r="B9" s="154" t="s">
        <v>79</v>
      </c>
      <c r="C9" s="173">
        <v>1407421</v>
      </c>
      <c r="D9" s="173">
        <v>339589</v>
      </c>
      <c r="E9" s="173">
        <v>153519</v>
      </c>
      <c r="F9" s="173">
        <v>178538</v>
      </c>
      <c r="G9" s="173">
        <v>49189</v>
      </c>
      <c r="H9" s="184">
        <v>2128256</v>
      </c>
      <c r="I9" s="213">
        <v>1408557</v>
      </c>
      <c r="J9" s="213">
        <v>345463</v>
      </c>
      <c r="K9" s="213">
        <v>179762</v>
      </c>
      <c r="L9" s="213">
        <v>49247</v>
      </c>
      <c r="M9" s="213">
        <v>154007</v>
      </c>
      <c r="N9" s="214">
        <v>2137035</v>
      </c>
      <c r="O9" s="173">
        <f t="shared" si="1"/>
        <v>2815978</v>
      </c>
      <c r="P9" s="173">
        <f t="shared" si="2"/>
        <v>685052</v>
      </c>
      <c r="Q9" s="173">
        <f t="shared" si="3"/>
        <v>333281</v>
      </c>
      <c r="R9" s="173">
        <f t="shared" si="4"/>
        <v>227785</v>
      </c>
      <c r="S9" s="173">
        <f t="shared" si="5"/>
        <v>203196</v>
      </c>
      <c r="T9" s="217">
        <f t="shared" si="6"/>
        <v>4265291</v>
      </c>
    </row>
    <row r="10" spans="1:20" outlineLevel="1" x14ac:dyDescent="0.2">
      <c r="A10" s="153">
        <v>560022</v>
      </c>
      <c r="B10" s="154" t="s">
        <v>80</v>
      </c>
      <c r="C10" s="173">
        <v>581399</v>
      </c>
      <c r="D10" s="173">
        <v>130501</v>
      </c>
      <c r="E10" s="173">
        <v>161182</v>
      </c>
      <c r="F10" s="173">
        <v>138116</v>
      </c>
      <c r="G10" s="173">
        <v>25149</v>
      </c>
      <c r="H10" s="184">
        <v>1036347</v>
      </c>
      <c r="I10" s="213">
        <v>1014919</v>
      </c>
      <c r="J10" s="213">
        <v>232290</v>
      </c>
      <c r="K10" s="213">
        <v>241781</v>
      </c>
      <c r="L10" s="213">
        <v>43969</v>
      </c>
      <c r="M10" s="213">
        <v>282045</v>
      </c>
      <c r="N10" s="214">
        <v>1815002</v>
      </c>
      <c r="O10" s="173">
        <f t="shared" si="1"/>
        <v>1596318</v>
      </c>
      <c r="P10" s="173">
        <f t="shared" si="2"/>
        <v>362791</v>
      </c>
      <c r="Q10" s="173">
        <f t="shared" si="3"/>
        <v>402963</v>
      </c>
      <c r="R10" s="173">
        <f t="shared" si="4"/>
        <v>182085</v>
      </c>
      <c r="S10" s="173">
        <f t="shared" si="5"/>
        <v>307194</v>
      </c>
      <c r="T10" s="217">
        <f t="shared" si="6"/>
        <v>2851349</v>
      </c>
    </row>
    <row r="11" spans="1:20" outlineLevel="1" x14ac:dyDescent="0.2">
      <c r="A11" s="153">
        <v>560024</v>
      </c>
      <c r="B11" s="154" t="s">
        <v>81</v>
      </c>
      <c r="C11" s="173">
        <v>261691</v>
      </c>
      <c r="D11" s="173">
        <v>71439</v>
      </c>
      <c r="E11" s="173">
        <v>49413</v>
      </c>
      <c r="F11" s="173">
        <v>29116</v>
      </c>
      <c r="G11" s="173">
        <v>16483</v>
      </c>
      <c r="H11" s="184">
        <v>428142</v>
      </c>
      <c r="I11" s="213">
        <v>1054554</v>
      </c>
      <c r="J11" s="213">
        <v>286424</v>
      </c>
      <c r="K11" s="213">
        <v>117285</v>
      </c>
      <c r="L11" s="213">
        <v>66252</v>
      </c>
      <c r="M11" s="213">
        <v>199635</v>
      </c>
      <c r="N11" s="214">
        <v>1724149</v>
      </c>
      <c r="O11" s="173">
        <f t="shared" si="1"/>
        <v>1316245</v>
      </c>
      <c r="P11" s="173">
        <f t="shared" si="2"/>
        <v>357863</v>
      </c>
      <c r="Q11" s="173">
        <f t="shared" si="3"/>
        <v>166698</v>
      </c>
      <c r="R11" s="173">
        <f t="shared" si="4"/>
        <v>95368</v>
      </c>
      <c r="S11" s="173">
        <f t="shared" si="5"/>
        <v>216118</v>
      </c>
      <c r="T11" s="217">
        <f t="shared" si="6"/>
        <v>2152291</v>
      </c>
    </row>
    <row r="12" spans="1:20" ht="25.5" outlineLevel="1" x14ac:dyDescent="0.2">
      <c r="A12" s="153">
        <v>560026</v>
      </c>
      <c r="B12" s="154" t="s">
        <v>82</v>
      </c>
      <c r="C12" s="173">
        <v>942010</v>
      </c>
      <c r="D12" s="173">
        <v>714921</v>
      </c>
      <c r="E12" s="173">
        <v>193569</v>
      </c>
      <c r="F12" s="173">
        <v>285176</v>
      </c>
      <c r="G12" s="173">
        <v>57020</v>
      </c>
      <c r="H12" s="184">
        <v>2192696</v>
      </c>
      <c r="I12" s="213">
        <v>896708</v>
      </c>
      <c r="J12" s="213">
        <v>677496</v>
      </c>
      <c r="K12" s="213">
        <v>269990</v>
      </c>
      <c r="L12" s="213">
        <v>54598</v>
      </c>
      <c r="M12" s="213">
        <v>185910</v>
      </c>
      <c r="N12" s="214">
        <v>2084702</v>
      </c>
      <c r="O12" s="173">
        <f t="shared" si="1"/>
        <v>1838718</v>
      </c>
      <c r="P12" s="173">
        <f t="shared" si="2"/>
        <v>1392417</v>
      </c>
      <c r="Q12" s="173">
        <f t="shared" si="3"/>
        <v>463559</v>
      </c>
      <c r="R12" s="173">
        <f t="shared" si="4"/>
        <v>339774</v>
      </c>
      <c r="S12" s="173">
        <f t="shared" si="5"/>
        <v>242930</v>
      </c>
      <c r="T12" s="217">
        <f t="shared" si="6"/>
        <v>4277398</v>
      </c>
    </row>
    <row r="13" spans="1:20" outlineLevel="1" x14ac:dyDescent="0.2">
      <c r="A13" s="153">
        <v>560032</v>
      </c>
      <c r="B13" s="154" t="s">
        <v>83</v>
      </c>
      <c r="C13" s="173">
        <v>67042</v>
      </c>
      <c r="D13" s="173">
        <v>221595</v>
      </c>
      <c r="E13" s="173">
        <v>112379</v>
      </c>
      <c r="F13" s="173">
        <v>48937</v>
      </c>
      <c r="G13" s="173">
        <v>7395</v>
      </c>
      <c r="H13" s="184">
        <v>457348</v>
      </c>
      <c r="I13" s="213">
        <v>47358</v>
      </c>
      <c r="J13" s="213">
        <v>156567</v>
      </c>
      <c r="K13" s="213">
        <v>34317</v>
      </c>
      <c r="L13" s="213">
        <v>5180</v>
      </c>
      <c r="M13" s="213">
        <v>78977</v>
      </c>
      <c r="N13" s="214">
        <v>322398</v>
      </c>
      <c r="O13" s="173">
        <f t="shared" si="1"/>
        <v>114400</v>
      </c>
      <c r="P13" s="173">
        <f t="shared" si="2"/>
        <v>378162</v>
      </c>
      <c r="Q13" s="173">
        <f t="shared" si="3"/>
        <v>146696</v>
      </c>
      <c r="R13" s="173">
        <f t="shared" si="4"/>
        <v>54117</v>
      </c>
      <c r="S13" s="173">
        <f t="shared" si="5"/>
        <v>86372</v>
      </c>
      <c r="T13" s="217">
        <f t="shared" si="6"/>
        <v>779746</v>
      </c>
    </row>
    <row r="14" spans="1:20" outlineLevel="1" x14ac:dyDescent="0.2">
      <c r="A14" s="153">
        <v>560033</v>
      </c>
      <c r="B14" s="154" t="s">
        <v>84</v>
      </c>
      <c r="C14" s="173">
        <v>114017</v>
      </c>
      <c r="D14" s="173">
        <v>218214</v>
      </c>
      <c r="E14" s="173">
        <v>112528</v>
      </c>
      <c r="F14" s="173">
        <v>36688</v>
      </c>
      <c r="G14" s="173">
        <v>17252</v>
      </c>
      <c r="H14" s="184">
        <v>498699</v>
      </c>
      <c r="I14" s="213">
        <v>143110</v>
      </c>
      <c r="J14" s="213">
        <v>273586</v>
      </c>
      <c r="K14" s="213">
        <v>45916</v>
      </c>
      <c r="L14" s="213">
        <v>21233</v>
      </c>
      <c r="M14" s="213">
        <v>141013</v>
      </c>
      <c r="N14" s="214">
        <v>624858</v>
      </c>
      <c r="O14" s="173">
        <f t="shared" si="1"/>
        <v>257127</v>
      </c>
      <c r="P14" s="173">
        <f t="shared" si="2"/>
        <v>491800</v>
      </c>
      <c r="Q14" s="173">
        <f t="shared" si="3"/>
        <v>158444</v>
      </c>
      <c r="R14" s="173">
        <f t="shared" si="4"/>
        <v>57921</v>
      </c>
      <c r="S14" s="173">
        <f t="shared" si="5"/>
        <v>158265</v>
      </c>
      <c r="T14" s="217">
        <f t="shared" si="6"/>
        <v>1123557</v>
      </c>
    </row>
    <row r="15" spans="1:20" outlineLevel="1" x14ac:dyDescent="0.2">
      <c r="A15" s="153">
        <v>560034</v>
      </c>
      <c r="B15" s="154" t="s">
        <v>85</v>
      </c>
      <c r="C15" s="173">
        <v>63027</v>
      </c>
      <c r="D15" s="173">
        <v>289737</v>
      </c>
      <c r="E15" s="173">
        <v>125136</v>
      </c>
      <c r="F15" s="173">
        <v>58065</v>
      </c>
      <c r="G15" s="173">
        <v>9686</v>
      </c>
      <c r="H15" s="184">
        <v>545651</v>
      </c>
      <c r="I15" s="213">
        <v>67430</v>
      </c>
      <c r="J15" s="213">
        <v>311194</v>
      </c>
      <c r="K15" s="213">
        <v>62340</v>
      </c>
      <c r="L15" s="213">
        <v>10310</v>
      </c>
      <c r="M15" s="213">
        <v>133836</v>
      </c>
      <c r="N15" s="214">
        <v>585109</v>
      </c>
      <c r="O15" s="173">
        <f t="shared" si="1"/>
        <v>130457</v>
      </c>
      <c r="P15" s="173">
        <f t="shared" si="2"/>
        <v>600931</v>
      </c>
      <c r="Q15" s="173">
        <f t="shared" si="3"/>
        <v>187476</v>
      </c>
      <c r="R15" s="173">
        <f t="shared" si="4"/>
        <v>68375</v>
      </c>
      <c r="S15" s="173">
        <f t="shared" si="5"/>
        <v>143522</v>
      </c>
      <c r="T15" s="217">
        <f t="shared" si="6"/>
        <v>1130760</v>
      </c>
    </row>
    <row r="16" spans="1:20" outlineLevel="1" x14ac:dyDescent="0.2">
      <c r="A16" s="153">
        <v>560035</v>
      </c>
      <c r="B16" s="154" t="s">
        <v>86</v>
      </c>
      <c r="C16" s="173">
        <v>229925</v>
      </c>
      <c r="D16" s="173">
        <v>476384</v>
      </c>
      <c r="E16" s="173">
        <v>215514</v>
      </c>
      <c r="F16" s="173">
        <v>70150</v>
      </c>
      <c r="G16" s="173">
        <v>15262</v>
      </c>
      <c r="H16" s="184">
        <v>1007235</v>
      </c>
      <c r="I16" s="213">
        <v>238360</v>
      </c>
      <c r="J16" s="213">
        <v>493206</v>
      </c>
      <c r="K16" s="213">
        <v>72501</v>
      </c>
      <c r="L16" s="213">
        <v>15870</v>
      </c>
      <c r="M16" s="213">
        <v>223019</v>
      </c>
      <c r="N16" s="214">
        <v>1042956</v>
      </c>
      <c r="O16" s="173">
        <f t="shared" si="1"/>
        <v>468285</v>
      </c>
      <c r="P16" s="173">
        <f t="shared" si="2"/>
        <v>969590</v>
      </c>
      <c r="Q16" s="173">
        <f t="shared" si="3"/>
        <v>288015</v>
      </c>
      <c r="R16" s="173">
        <f t="shared" si="4"/>
        <v>86020</v>
      </c>
      <c r="S16" s="173">
        <f t="shared" si="5"/>
        <v>238281</v>
      </c>
      <c r="T16" s="217">
        <f t="shared" si="6"/>
        <v>2050191</v>
      </c>
    </row>
    <row r="17" spans="1:20" outlineLevel="1" x14ac:dyDescent="0.2">
      <c r="A17" s="153">
        <v>560036</v>
      </c>
      <c r="B17" s="154" t="s">
        <v>87</v>
      </c>
      <c r="C17" s="173">
        <v>125712</v>
      </c>
      <c r="D17" s="173">
        <v>647553</v>
      </c>
      <c r="E17" s="173">
        <v>248716</v>
      </c>
      <c r="F17" s="173">
        <v>45843</v>
      </c>
      <c r="G17" s="173">
        <v>15769</v>
      </c>
      <c r="H17" s="184">
        <v>1083593</v>
      </c>
      <c r="I17" s="213">
        <v>124947</v>
      </c>
      <c r="J17" s="213">
        <v>646609</v>
      </c>
      <c r="K17" s="213">
        <v>45408</v>
      </c>
      <c r="L17" s="213">
        <v>15726</v>
      </c>
      <c r="M17" s="213">
        <v>250176</v>
      </c>
      <c r="N17" s="214">
        <v>1082867</v>
      </c>
      <c r="O17" s="173">
        <f t="shared" si="1"/>
        <v>250659</v>
      </c>
      <c r="P17" s="173">
        <f t="shared" si="2"/>
        <v>1294162</v>
      </c>
      <c r="Q17" s="173">
        <f t="shared" si="3"/>
        <v>294124</v>
      </c>
      <c r="R17" s="173">
        <f t="shared" si="4"/>
        <v>61569</v>
      </c>
      <c r="S17" s="173">
        <f t="shared" si="5"/>
        <v>265945</v>
      </c>
      <c r="T17" s="217">
        <f t="shared" si="6"/>
        <v>2166460</v>
      </c>
    </row>
    <row r="18" spans="1:20" ht="12.75" customHeight="1" outlineLevel="1" x14ac:dyDescent="0.2">
      <c r="A18" s="153">
        <v>560041</v>
      </c>
      <c r="B18" s="154" t="s">
        <v>88</v>
      </c>
      <c r="C18" s="173">
        <v>17329</v>
      </c>
      <c r="D18" s="173">
        <v>298176</v>
      </c>
      <c r="E18" s="173">
        <v>110801</v>
      </c>
      <c r="F18" s="173">
        <v>205145</v>
      </c>
      <c r="G18" s="173">
        <v>1195</v>
      </c>
      <c r="H18" s="184">
        <v>632646</v>
      </c>
      <c r="I18" s="213">
        <v>18202</v>
      </c>
      <c r="J18" s="213">
        <v>331477</v>
      </c>
      <c r="K18" s="213">
        <v>212493</v>
      </c>
      <c r="L18" s="213">
        <v>1167</v>
      </c>
      <c r="M18" s="213">
        <v>107069</v>
      </c>
      <c r="N18" s="214">
        <v>670407</v>
      </c>
      <c r="O18" s="173">
        <f t="shared" si="1"/>
        <v>35531</v>
      </c>
      <c r="P18" s="173">
        <f t="shared" si="2"/>
        <v>629653</v>
      </c>
      <c r="Q18" s="173">
        <f t="shared" si="3"/>
        <v>323294</v>
      </c>
      <c r="R18" s="173">
        <f t="shared" si="4"/>
        <v>206312</v>
      </c>
      <c r="S18" s="173">
        <f t="shared" si="5"/>
        <v>108264</v>
      </c>
      <c r="T18" s="217">
        <f t="shared" si="6"/>
        <v>1303053</v>
      </c>
    </row>
    <row r="19" spans="1:20" outlineLevel="1" x14ac:dyDescent="0.2">
      <c r="A19" s="153">
        <v>560043</v>
      </c>
      <c r="B19" s="154" t="s">
        <v>89</v>
      </c>
      <c r="C19" s="173">
        <v>524205</v>
      </c>
      <c r="D19" s="173">
        <v>8178</v>
      </c>
      <c r="E19" s="173">
        <v>55973</v>
      </c>
      <c r="F19" s="173">
        <v>21538</v>
      </c>
      <c r="G19" s="173">
        <v>533</v>
      </c>
      <c r="H19" s="184">
        <v>610427</v>
      </c>
      <c r="I19" s="213">
        <v>423720</v>
      </c>
      <c r="J19" s="213">
        <v>6626</v>
      </c>
      <c r="K19" s="213">
        <v>17357</v>
      </c>
      <c r="L19" s="213">
        <v>449</v>
      </c>
      <c r="M19" s="213">
        <v>45922</v>
      </c>
      <c r="N19" s="214">
        <v>494073</v>
      </c>
      <c r="O19" s="173">
        <f t="shared" si="1"/>
        <v>947925</v>
      </c>
      <c r="P19" s="173">
        <f t="shared" si="2"/>
        <v>14804</v>
      </c>
      <c r="Q19" s="173">
        <f t="shared" si="3"/>
        <v>73330</v>
      </c>
      <c r="R19" s="173">
        <f t="shared" si="4"/>
        <v>21987</v>
      </c>
      <c r="S19" s="173">
        <f t="shared" si="5"/>
        <v>46455</v>
      </c>
      <c r="T19" s="217">
        <f t="shared" si="6"/>
        <v>1104500</v>
      </c>
    </row>
    <row r="20" spans="1:20" outlineLevel="1" x14ac:dyDescent="0.2">
      <c r="A20" s="153">
        <v>560045</v>
      </c>
      <c r="B20" s="154" t="s">
        <v>90</v>
      </c>
      <c r="C20" s="173">
        <v>21477</v>
      </c>
      <c r="D20" s="173">
        <v>209363</v>
      </c>
      <c r="E20" s="173">
        <v>46698</v>
      </c>
      <c r="F20" s="173">
        <v>1918</v>
      </c>
      <c r="G20" s="173">
        <v>181465</v>
      </c>
      <c r="H20" s="184">
        <v>460921</v>
      </c>
      <c r="I20" s="213">
        <v>22934</v>
      </c>
      <c r="J20" s="213">
        <v>226052</v>
      </c>
      <c r="K20" s="213">
        <v>2094</v>
      </c>
      <c r="L20" s="213">
        <v>193825</v>
      </c>
      <c r="M20" s="213">
        <v>49928</v>
      </c>
      <c r="N20" s="214">
        <v>494833</v>
      </c>
      <c r="O20" s="173">
        <f t="shared" si="1"/>
        <v>44411</v>
      </c>
      <c r="P20" s="173">
        <f t="shared" si="2"/>
        <v>435415</v>
      </c>
      <c r="Q20" s="173">
        <f t="shared" si="3"/>
        <v>48792</v>
      </c>
      <c r="R20" s="173">
        <f t="shared" si="4"/>
        <v>195743</v>
      </c>
      <c r="S20" s="173">
        <f t="shared" si="5"/>
        <v>231393</v>
      </c>
      <c r="T20" s="217">
        <f t="shared" si="6"/>
        <v>955754</v>
      </c>
    </row>
    <row r="21" spans="1:20" outlineLevel="1" x14ac:dyDescent="0.2">
      <c r="A21" s="153">
        <v>560047</v>
      </c>
      <c r="B21" s="154" t="s">
        <v>91</v>
      </c>
      <c r="C21" s="173">
        <v>48346</v>
      </c>
      <c r="D21" s="173">
        <v>320134</v>
      </c>
      <c r="E21" s="173">
        <v>91514</v>
      </c>
      <c r="F21" s="173">
        <v>1961</v>
      </c>
      <c r="G21" s="173">
        <v>350114</v>
      </c>
      <c r="H21" s="184">
        <v>812069</v>
      </c>
      <c r="I21" s="213">
        <v>44201</v>
      </c>
      <c r="J21" s="213">
        <v>292132</v>
      </c>
      <c r="K21" s="213">
        <v>1823</v>
      </c>
      <c r="L21" s="213">
        <v>311836</v>
      </c>
      <c r="M21" s="213">
        <v>83040</v>
      </c>
      <c r="N21" s="214">
        <v>733031</v>
      </c>
      <c r="O21" s="173">
        <f t="shared" si="1"/>
        <v>92547</v>
      </c>
      <c r="P21" s="173">
        <f t="shared" si="2"/>
        <v>612266</v>
      </c>
      <c r="Q21" s="173">
        <f t="shared" si="3"/>
        <v>93337</v>
      </c>
      <c r="R21" s="173">
        <f t="shared" si="4"/>
        <v>313797</v>
      </c>
      <c r="S21" s="173">
        <f t="shared" si="5"/>
        <v>433154</v>
      </c>
      <c r="T21" s="217">
        <f t="shared" si="6"/>
        <v>1545100</v>
      </c>
    </row>
    <row r="22" spans="1:20" outlineLevel="1" x14ac:dyDescent="0.2">
      <c r="A22" s="153">
        <v>560052</v>
      </c>
      <c r="B22" s="154" t="s">
        <v>92</v>
      </c>
      <c r="C22" s="173">
        <v>1148</v>
      </c>
      <c r="D22" s="173">
        <v>2930</v>
      </c>
      <c r="E22" s="173">
        <v>207367</v>
      </c>
      <c r="F22" s="173">
        <v>2576</v>
      </c>
      <c r="G22" s="173">
        <v>376819</v>
      </c>
      <c r="H22" s="184">
        <v>590840</v>
      </c>
      <c r="I22" s="213">
        <v>855</v>
      </c>
      <c r="J22" s="213">
        <v>2303</v>
      </c>
      <c r="K22" s="213">
        <v>2043</v>
      </c>
      <c r="L22" s="213">
        <v>291815</v>
      </c>
      <c r="M22" s="213">
        <v>161402</v>
      </c>
      <c r="N22" s="214">
        <v>458418</v>
      </c>
      <c r="O22" s="173">
        <f t="shared" si="1"/>
        <v>2003</v>
      </c>
      <c r="P22" s="173">
        <f t="shared" si="2"/>
        <v>5233</v>
      </c>
      <c r="Q22" s="173">
        <f t="shared" si="3"/>
        <v>209410</v>
      </c>
      <c r="R22" s="173">
        <f t="shared" si="4"/>
        <v>294391</v>
      </c>
      <c r="S22" s="173">
        <f t="shared" si="5"/>
        <v>538221</v>
      </c>
      <c r="T22" s="217">
        <f t="shared" si="6"/>
        <v>1049258</v>
      </c>
    </row>
    <row r="23" spans="1:20" outlineLevel="1" x14ac:dyDescent="0.2">
      <c r="A23" s="153">
        <v>560053</v>
      </c>
      <c r="B23" s="154" t="s">
        <v>93</v>
      </c>
      <c r="C23" s="173">
        <v>4605</v>
      </c>
      <c r="D23" s="173">
        <v>357814</v>
      </c>
      <c r="E23" s="173">
        <v>32341</v>
      </c>
      <c r="F23" s="173">
        <v>1304</v>
      </c>
      <c r="G23" s="173">
        <v>661</v>
      </c>
      <c r="H23" s="184">
        <v>396725</v>
      </c>
      <c r="I23" s="213">
        <v>4438</v>
      </c>
      <c r="J23" s="213">
        <v>351806</v>
      </c>
      <c r="K23" s="213">
        <v>1268</v>
      </c>
      <c r="L23" s="213">
        <v>607</v>
      </c>
      <c r="M23" s="213">
        <v>31586</v>
      </c>
      <c r="N23" s="214">
        <v>389704</v>
      </c>
      <c r="O23" s="173">
        <f t="shared" si="1"/>
        <v>9043</v>
      </c>
      <c r="P23" s="173">
        <f t="shared" si="2"/>
        <v>709620</v>
      </c>
      <c r="Q23" s="173">
        <f t="shared" si="3"/>
        <v>33609</v>
      </c>
      <c r="R23" s="173">
        <f t="shared" si="4"/>
        <v>1911</v>
      </c>
      <c r="S23" s="173">
        <f t="shared" si="5"/>
        <v>32247</v>
      </c>
      <c r="T23" s="217">
        <f t="shared" si="6"/>
        <v>786429</v>
      </c>
    </row>
    <row r="24" spans="1:20" outlineLevel="1" x14ac:dyDescent="0.2">
      <c r="A24" s="153">
        <v>560054</v>
      </c>
      <c r="B24" s="154" t="s">
        <v>94</v>
      </c>
      <c r="C24" s="173">
        <v>6390</v>
      </c>
      <c r="D24" s="173">
        <v>6716</v>
      </c>
      <c r="E24" s="173">
        <v>204918</v>
      </c>
      <c r="F24" s="173">
        <v>178106</v>
      </c>
      <c r="G24" s="173">
        <v>24545</v>
      </c>
      <c r="H24" s="184">
        <v>420675</v>
      </c>
      <c r="I24" s="213">
        <v>5981</v>
      </c>
      <c r="J24" s="213">
        <v>6625</v>
      </c>
      <c r="K24" s="213">
        <v>171746</v>
      </c>
      <c r="L24" s="213">
        <v>23659</v>
      </c>
      <c r="M24" s="213">
        <v>204230</v>
      </c>
      <c r="N24" s="214">
        <v>412242</v>
      </c>
      <c r="O24" s="173">
        <f t="shared" si="1"/>
        <v>12371</v>
      </c>
      <c r="P24" s="173">
        <f t="shared" si="2"/>
        <v>13341</v>
      </c>
      <c r="Q24" s="173">
        <f t="shared" si="3"/>
        <v>376664</v>
      </c>
      <c r="R24" s="173">
        <f t="shared" si="4"/>
        <v>201765</v>
      </c>
      <c r="S24" s="173">
        <f t="shared" si="5"/>
        <v>228775</v>
      </c>
      <c r="T24" s="217">
        <f t="shared" si="6"/>
        <v>832917</v>
      </c>
    </row>
    <row r="25" spans="1:20" outlineLevel="1" x14ac:dyDescent="0.2">
      <c r="A25" s="153">
        <v>560055</v>
      </c>
      <c r="B25" s="154" t="s">
        <v>95</v>
      </c>
      <c r="C25" s="173">
        <v>5825</v>
      </c>
      <c r="D25" s="173">
        <v>2725</v>
      </c>
      <c r="E25" s="173">
        <v>173702</v>
      </c>
      <c r="F25" s="173">
        <v>76851</v>
      </c>
      <c r="G25" s="173">
        <v>1888</v>
      </c>
      <c r="H25" s="184">
        <v>260991</v>
      </c>
      <c r="I25" s="213">
        <v>6193</v>
      </c>
      <c r="J25" s="213">
        <v>2946</v>
      </c>
      <c r="K25" s="213">
        <v>82049</v>
      </c>
      <c r="L25" s="213">
        <v>2004</v>
      </c>
      <c r="M25" s="213">
        <v>188837</v>
      </c>
      <c r="N25" s="214">
        <v>282029</v>
      </c>
      <c r="O25" s="173">
        <f t="shared" si="1"/>
        <v>12018</v>
      </c>
      <c r="P25" s="173">
        <f t="shared" si="2"/>
        <v>5671</v>
      </c>
      <c r="Q25" s="173">
        <f t="shared" si="3"/>
        <v>255751</v>
      </c>
      <c r="R25" s="173">
        <f t="shared" si="4"/>
        <v>78855</v>
      </c>
      <c r="S25" s="173">
        <f t="shared" si="5"/>
        <v>190725</v>
      </c>
      <c r="T25" s="217">
        <f t="shared" si="6"/>
        <v>543020</v>
      </c>
    </row>
    <row r="26" spans="1:20" outlineLevel="1" x14ac:dyDescent="0.2">
      <c r="A26" s="153">
        <v>560056</v>
      </c>
      <c r="B26" s="154" t="s">
        <v>96</v>
      </c>
      <c r="C26" s="173">
        <v>1066</v>
      </c>
      <c r="D26" s="173">
        <v>2457</v>
      </c>
      <c r="E26" s="173">
        <v>76618</v>
      </c>
      <c r="F26" s="173">
        <v>463</v>
      </c>
      <c r="G26" s="173">
        <v>260157</v>
      </c>
      <c r="H26" s="184">
        <v>340761</v>
      </c>
      <c r="I26" s="213">
        <v>1116</v>
      </c>
      <c r="J26" s="213">
        <v>2500</v>
      </c>
      <c r="K26" s="213">
        <v>467</v>
      </c>
      <c r="L26" s="213">
        <v>269610</v>
      </c>
      <c r="M26" s="213">
        <v>81400</v>
      </c>
      <c r="N26" s="214">
        <v>355093</v>
      </c>
      <c r="O26" s="173">
        <f t="shared" si="1"/>
        <v>2182</v>
      </c>
      <c r="P26" s="173">
        <f t="shared" si="2"/>
        <v>4957</v>
      </c>
      <c r="Q26" s="173">
        <f t="shared" si="3"/>
        <v>77085</v>
      </c>
      <c r="R26" s="173">
        <f t="shared" si="4"/>
        <v>270073</v>
      </c>
      <c r="S26" s="173">
        <f t="shared" si="5"/>
        <v>341557</v>
      </c>
      <c r="T26" s="217">
        <f t="shared" si="6"/>
        <v>695854</v>
      </c>
    </row>
    <row r="27" spans="1:20" outlineLevel="1" x14ac:dyDescent="0.2">
      <c r="A27" s="153">
        <v>560057</v>
      </c>
      <c r="B27" s="154" t="s">
        <v>97</v>
      </c>
      <c r="C27" s="173">
        <v>267577</v>
      </c>
      <c r="D27" s="173">
        <v>4241</v>
      </c>
      <c r="E27" s="173">
        <v>5805</v>
      </c>
      <c r="F27" s="173">
        <v>4017</v>
      </c>
      <c r="G27" s="173">
        <v>1174</v>
      </c>
      <c r="H27" s="184">
        <v>282814</v>
      </c>
      <c r="I27" s="213">
        <v>297895</v>
      </c>
      <c r="J27" s="213">
        <v>4716</v>
      </c>
      <c r="K27" s="213">
        <v>4398</v>
      </c>
      <c r="L27" s="213">
        <v>1241</v>
      </c>
      <c r="M27" s="213">
        <v>6406</v>
      </c>
      <c r="N27" s="214">
        <v>314656</v>
      </c>
      <c r="O27" s="173">
        <f t="shared" si="1"/>
        <v>565472</v>
      </c>
      <c r="P27" s="173">
        <f t="shared" si="2"/>
        <v>8957</v>
      </c>
      <c r="Q27" s="173">
        <f t="shared" si="3"/>
        <v>10203</v>
      </c>
      <c r="R27" s="173">
        <f t="shared" si="4"/>
        <v>5258</v>
      </c>
      <c r="S27" s="173">
        <f t="shared" si="5"/>
        <v>7580</v>
      </c>
      <c r="T27" s="217">
        <f t="shared" si="6"/>
        <v>597470</v>
      </c>
    </row>
    <row r="28" spans="1:20" outlineLevel="1" x14ac:dyDescent="0.2">
      <c r="A28" s="153">
        <v>560058</v>
      </c>
      <c r="B28" s="154" t="s">
        <v>98</v>
      </c>
      <c r="C28" s="173">
        <v>568321</v>
      </c>
      <c r="D28" s="173">
        <v>16593</v>
      </c>
      <c r="E28" s="173">
        <v>109992</v>
      </c>
      <c r="F28" s="173">
        <v>34385</v>
      </c>
      <c r="G28" s="173">
        <v>1016</v>
      </c>
      <c r="H28" s="184">
        <v>730307</v>
      </c>
      <c r="I28" s="213">
        <v>663039</v>
      </c>
      <c r="J28" s="213">
        <v>20611</v>
      </c>
      <c r="K28" s="213">
        <v>39854</v>
      </c>
      <c r="L28" s="213">
        <v>1213</v>
      </c>
      <c r="M28" s="213">
        <v>128421</v>
      </c>
      <c r="N28" s="214">
        <v>853137</v>
      </c>
      <c r="O28" s="173">
        <f t="shared" si="1"/>
        <v>1231360</v>
      </c>
      <c r="P28" s="173">
        <f t="shared" si="2"/>
        <v>37204</v>
      </c>
      <c r="Q28" s="173">
        <f t="shared" si="3"/>
        <v>149846</v>
      </c>
      <c r="R28" s="173">
        <f t="shared" si="4"/>
        <v>35598</v>
      </c>
      <c r="S28" s="173">
        <f t="shared" si="5"/>
        <v>129437</v>
      </c>
      <c r="T28" s="217">
        <f t="shared" si="6"/>
        <v>1583444</v>
      </c>
    </row>
    <row r="29" spans="1:20" outlineLevel="1" x14ac:dyDescent="0.2">
      <c r="A29" s="153">
        <v>560059</v>
      </c>
      <c r="B29" s="154" t="s">
        <v>99</v>
      </c>
      <c r="C29" s="173">
        <v>4834</v>
      </c>
      <c r="D29" s="173">
        <v>3569</v>
      </c>
      <c r="E29" s="173">
        <v>120578</v>
      </c>
      <c r="F29" s="173">
        <v>701</v>
      </c>
      <c r="G29" s="173">
        <v>160620</v>
      </c>
      <c r="H29" s="184">
        <v>290302</v>
      </c>
      <c r="I29" s="213">
        <v>4842</v>
      </c>
      <c r="J29" s="213">
        <v>5443</v>
      </c>
      <c r="K29" s="213">
        <v>679</v>
      </c>
      <c r="L29" s="213">
        <v>157953</v>
      </c>
      <c r="M29" s="213">
        <v>118551</v>
      </c>
      <c r="N29" s="214">
        <v>287469</v>
      </c>
      <c r="O29" s="173">
        <f t="shared" si="1"/>
        <v>9676</v>
      </c>
      <c r="P29" s="173">
        <f t="shared" si="2"/>
        <v>9012</v>
      </c>
      <c r="Q29" s="173">
        <f t="shared" si="3"/>
        <v>121257</v>
      </c>
      <c r="R29" s="173">
        <f t="shared" si="4"/>
        <v>158654</v>
      </c>
      <c r="S29" s="173">
        <f t="shared" si="5"/>
        <v>279171</v>
      </c>
      <c r="T29" s="217">
        <f t="shared" si="6"/>
        <v>577771</v>
      </c>
    </row>
    <row r="30" spans="1:20" outlineLevel="1" x14ac:dyDescent="0.2">
      <c r="A30" s="153">
        <v>560060</v>
      </c>
      <c r="B30" s="154" t="s">
        <v>100</v>
      </c>
      <c r="C30" s="173">
        <v>4635</v>
      </c>
      <c r="D30" s="173">
        <v>203371</v>
      </c>
      <c r="E30" s="173">
        <v>39492</v>
      </c>
      <c r="F30" s="173">
        <v>1576</v>
      </c>
      <c r="G30" s="173">
        <v>507</v>
      </c>
      <c r="H30" s="184">
        <v>249581</v>
      </c>
      <c r="I30" s="213">
        <v>5976</v>
      </c>
      <c r="J30" s="213">
        <v>267636</v>
      </c>
      <c r="K30" s="213">
        <v>2069</v>
      </c>
      <c r="L30" s="213">
        <v>631</v>
      </c>
      <c r="M30" s="213">
        <v>50204</v>
      </c>
      <c r="N30" s="214">
        <v>326517</v>
      </c>
      <c r="O30" s="173">
        <f t="shared" si="1"/>
        <v>10611</v>
      </c>
      <c r="P30" s="173">
        <f t="shared" si="2"/>
        <v>471007</v>
      </c>
      <c r="Q30" s="173">
        <f t="shared" si="3"/>
        <v>41561</v>
      </c>
      <c r="R30" s="173">
        <f t="shared" si="4"/>
        <v>2207</v>
      </c>
      <c r="S30" s="173">
        <f t="shared" si="5"/>
        <v>50711</v>
      </c>
      <c r="T30" s="217">
        <f t="shared" si="6"/>
        <v>576098</v>
      </c>
    </row>
    <row r="31" spans="1:20" outlineLevel="1" x14ac:dyDescent="0.2">
      <c r="A31" s="153">
        <v>560061</v>
      </c>
      <c r="B31" s="154" t="s">
        <v>101</v>
      </c>
      <c r="C31" s="173">
        <v>9942</v>
      </c>
      <c r="D31" s="173">
        <v>4746</v>
      </c>
      <c r="E31" s="173">
        <v>247914</v>
      </c>
      <c r="F31" s="173">
        <v>221611</v>
      </c>
      <c r="G31" s="173">
        <v>2776</v>
      </c>
      <c r="H31" s="184">
        <v>486989</v>
      </c>
      <c r="I31" s="213">
        <v>8974</v>
      </c>
      <c r="J31" s="213">
        <v>4241</v>
      </c>
      <c r="K31" s="213">
        <v>204479</v>
      </c>
      <c r="L31" s="213">
        <v>2678</v>
      </c>
      <c r="M31" s="213">
        <v>227832</v>
      </c>
      <c r="N31" s="214">
        <v>448203</v>
      </c>
      <c r="O31" s="173">
        <f t="shared" si="1"/>
        <v>18916</v>
      </c>
      <c r="P31" s="173">
        <f t="shared" si="2"/>
        <v>8987</v>
      </c>
      <c r="Q31" s="173">
        <f t="shared" si="3"/>
        <v>452393</v>
      </c>
      <c r="R31" s="173">
        <f t="shared" si="4"/>
        <v>224289</v>
      </c>
      <c r="S31" s="173">
        <f t="shared" si="5"/>
        <v>230608</v>
      </c>
      <c r="T31" s="217">
        <f t="shared" si="6"/>
        <v>935192</v>
      </c>
    </row>
    <row r="32" spans="1:20" outlineLevel="1" x14ac:dyDescent="0.2">
      <c r="A32" s="153">
        <v>560062</v>
      </c>
      <c r="B32" s="154" t="s">
        <v>102</v>
      </c>
      <c r="C32" s="173">
        <v>10577</v>
      </c>
      <c r="D32" s="173">
        <v>360801</v>
      </c>
      <c r="E32" s="173">
        <v>39424</v>
      </c>
      <c r="F32" s="173">
        <v>3992</v>
      </c>
      <c r="G32" s="173">
        <v>582</v>
      </c>
      <c r="H32" s="184">
        <v>415376</v>
      </c>
      <c r="I32" s="213">
        <v>8242</v>
      </c>
      <c r="J32" s="213">
        <v>280720</v>
      </c>
      <c r="K32" s="213">
        <v>3103</v>
      </c>
      <c r="L32" s="213">
        <v>490</v>
      </c>
      <c r="M32" s="213">
        <v>29390</v>
      </c>
      <c r="N32" s="214">
        <v>321945</v>
      </c>
      <c r="O32" s="173">
        <f t="shared" si="1"/>
        <v>18819</v>
      </c>
      <c r="P32" s="173">
        <f t="shared" si="2"/>
        <v>641521</v>
      </c>
      <c r="Q32" s="173">
        <f t="shared" si="3"/>
        <v>42527</v>
      </c>
      <c r="R32" s="173">
        <f t="shared" si="4"/>
        <v>4482</v>
      </c>
      <c r="S32" s="173">
        <f t="shared" si="5"/>
        <v>29972</v>
      </c>
      <c r="T32" s="217">
        <f t="shared" si="6"/>
        <v>737321</v>
      </c>
    </row>
    <row r="33" spans="1:20" ht="13.5" customHeight="1" outlineLevel="1" x14ac:dyDescent="0.2">
      <c r="A33" s="153">
        <v>560063</v>
      </c>
      <c r="B33" s="154" t="s">
        <v>103</v>
      </c>
      <c r="C33" s="173">
        <v>1531</v>
      </c>
      <c r="D33" s="173">
        <v>1544</v>
      </c>
      <c r="E33" s="173">
        <v>158017</v>
      </c>
      <c r="F33" s="173">
        <v>803</v>
      </c>
      <c r="G33" s="173">
        <v>170996</v>
      </c>
      <c r="H33" s="184">
        <v>332891</v>
      </c>
      <c r="I33" s="213">
        <v>1659</v>
      </c>
      <c r="J33" s="213">
        <v>1591</v>
      </c>
      <c r="K33" s="213">
        <v>820</v>
      </c>
      <c r="L33" s="213">
        <v>179555</v>
      </c>
      <c r="M33" s="213">
        <v>167520</v>
      </c>
      <c r="N33" s="214">
        <v>351144</v>
      </c>
      <c r="O33" s="173">
        <f t="shared" si="1"/>
        <v>3190</v>
      </c>
      <c r="P33" s="173">
        <f t="shared" si="2"/>
        <v>3135</v>
      </c>
      <c r="Q33" s="173">
        <f t="shared" si="3"/>
        <v>158837</v>
      </c>
      <c r="R33" s="173">
        <f t="shared" si="4"/>
        <v>180358</v>
      </c>
      <c r="S33" s="173">
        <f t="shared" si="5"/>
        <v>338516</v>
      </c>
      <c r="T33" s="217">
        <f t="shared" si="6"/>
        <v>684035</v>
      </c>
    </row>
    <row r="34" spans="1:20" outlineLevel="1" x14ac:dyDescent="0.2">
      <c r="A34" s="153">
        <v>560064</v>
      </c>
      <c r="B34" s="154" t="s">
        <v>104</v>
      </c>
      <c r="C34" s="173">
        <v>161618</v>
      </c>
      <c r="D34" s="173">
        <v>3894</v>
      </c>
      <c r="E34" s="173">
        <v>178520</v>
      </c>
      <c r="F34" s="173">
        <v>2039</v>
      </c>
      <c r="G34" s="173">
        <v>438</v>
      </c>
      <c r="H34" s="184">
        <v>346509</v>
      </c>
      <c r="I34" s="213">
        <v>357540</v>
      </c>
      <c r="J34" s="213">
        <v>8704</v>
      </c>
      <c r="K34" s="213">
        <v>4402</v>
      </c>
      <c r="L34" s="213">
        <v>973</v>
      </c>
      <c r="M34" s="213">
        <v>400453</v>
      </c>
      <c r="N34" s="214">
        <v>772072</v>
      </c>
      <c r="O34" s="173">
        <f t="shared" si="1"/>
        <v>519158</v>
      </c>
      <c r="P34" s="173">
        <f t="shared" si="2"/>
        <v>12598</v>
      </c>
      <c r="Q34" s="173">
        <f t="shared" si="3"/>
        <v>182922</v>
      </c>
      <c r="R34" s="173">
        <f t="shared" si="4"/>
        <v>3012</v>
      </c>
      <c r="S34" s="173">
        <f t="shared" si="5"/>
        <v>400891</v>
      </c>
      <c r="T34" s="217">
        <f t="shared" si="6"/>
        <v>1118581</v>
      </c>
    </row>
    <row r="35" spans="1:20" outlineLevel="1" x14ac:dyDescent="0.2">
      <c r="A35" s="153">
        <v>560065</v>
      </c>
      <c r="B35" s="154" t="s">
        <v>105</v>
      </c>
      <c r="C35" s="173">
        <v>3459</v>
      </c>
      <c r="D35" s="173">
        <v>10553</v>
      </c>
      <c r="E35" s="173">
        <v>64456</v>
      </c>
      <c r="F35" s="173">
        <v>485</v>
      </c>
      <c r="G35" s="173">
        <v>114548</v>
      </c>
      <c r="H35" s="184">
        <v>193501</v>
      </c>
      <c r="I35" s="213">
        <v>5705</v>
      </c>
      <c r="J35" s="213">
        <v>17560</v>
      </c>
      <c r="K35" s="213">
        <v>828</v>
      </c>
      <c r="L35" s="213">
        <v>189530</v>
      </c>
      <c r="M35" s="213">
        <v>107598</v>
      </c>
      <c r="N35" s="214">
        <v>321222</v>
      </c>
      <c r="O35" s="173">
        <f t="shared" si="1"/>
        <v>9164</v>
      </c>
      <c r="P35" s="173">
        <f t="shared" si="2"/>
        <v>28113</v>
      </c>
      <c r="Q35" s="173">
        <f t="shared" si="3"/>
        <v>65284</v>
      </c>
      <c r="R35" s="173">
        <f t="shared" si="4"/>
        <v>190015</v>
      </c>
      <c r="S35" s="173">
        <f t="shared" si="5"/>
        <v>222146</v>
      </c>
      <c r="T35" s="217">
        <f t="shared" si="6"/>
        <v>514723</v>
      </c>
    </row>
    <row r="36" spans="1:20" outlineLevel="1" x14ac:dyDescent="0.2">
      <c r="A36" s="153">
        <v>560066</v>
      </c>
      <c r="B36" s="154" t="s">
        <v>106</v>
      </c>
      <c r="C36" s="173">
        <v>1009</v>
      </c>
      <c r="D36" s="173">
        <v>4991</v>
      </c>
      <c r="E36" s="173">
        <v>2714</v>
      </c>
      <c r="F36" s="173">
        <v>226923</v>
      </c>
      <c r="G36" s="173">
        <v>1997</v>
      </c>
      <c r="H36" s="184">
        <v>237634</v>
      </c>
      <c r="I36" s="213">
        <v>1009</v>
      </c>
      <c r="J36" s="213">
        <v>5153</v>
      </c>
      <c r="K36" s="213">
        <v>233811</v>
      </c>
      <c r="L36" s="213">
        <v>2045</v>
      </c>
      <c r="M36" s="213">
        <v>2779</v>
      </c>
      <c r="N36" s="214">
        <v>244797</v>
      </c>
      <c r="O36" s="173">
        <f t="shared" si="1"/>
        <v>2018</v>
      </c>
      <c r="P36" s="173">
        <f t="shared" si="2"/>
        <v>10144</v>
      </c>
      <c r="Q36" s="173">
        <f t="shared" si="3"/>
        <v>236525</v>
      </c>
      <c r="R36" s="173">
        <f t="shared" si="4"/>
        <v>228968</v>
      </c>
      <c r="S36" s="173">
        <f t="shared" si="5"/>
        <v>4776</v>
      </c>
      <c r="T36" s="217">
        <f t="shared" si="6"/>
        <v>482431</v>
      </c>
    </row>
    <row r="37" spans="1:20" outlineLevel="1" x14ac:dyDescent="0.2">
      <c r="A37" s="153">
        <v>560067</v>
      </c>
      <c r="B37" s="154" t="s">
        <v>107</v>
      </c>
      <c r="C37" s="173">
        <v>10670</v>
      </c>
      <c r="D37" s="173">
        <v>554972</v>
      </c>
      <c r="E37" s="173">
        <v>209922</v>
      </c>
      <c r="F37" s="173">
        <v>6876</v>
      </c>
      <c r="G37" s="173">
        <v>782</v>
      </c>
      <c r="H37" s="184">
        <v>783222</v>
      </c>
      <c r="I37" s="213">
        <v>7442</v>
      </c>
      <c r="J37" s="213">
        <v>394999</v>
      </c>
      <c r="K37" s="213">
        <v>4827</v>
      </c>
      <c r="L37" s="213">
        <v>558</v>
      </c>
      <c r="M37" s="213">
        <v>150033</v>
      </c>
      <c r="N37" s="214">
        <v>557860</v>
      </c>
      <c r="O37" s="173">
        <f t="shared" si="1"/>
        <v>18112</v>
      </c>
      <c r="P37" s="173">
        <f t="shared" si="2"/>
        <v>949971</v>
      </c>
      <c r="Q37" s="173">
        <f t="shared" si="3"/>
        <v>214749</v>
      </c>
      <c r="R37" s="173">
        <f t="shared" si="4"/>
        <v>7434</v>
      </c>
      <c r="S37" s="173">
        <f t="shared" si="5"/>
        <v>150815</v>
      </c>
      <c r="T37" s="217">
        <f t="shared" si="6"/>
        <v>1341082</v>
      </c>
    </row>
    <row r="38" spans="1:20" outlineLevel="1" x14ac:dyDescent="0.2">
      <c r="A38" s="153">
        <v>560068</v>
      </c>
      <c r="B38" s="154" t="s">
        <v>108</v>
      </c>
      <c r="C38" s="173">
        <v>12406</v>
      </c>
      <c r="D38" s="173">
        <v>6081</v>
      </c>
      <c r="E38" s="173">
        <v>468267</v>
      </c>
      <c r="F38" s="173">
        <v>11328</v>
      </c>
      <c r="G38" s="173">
        <v>321457</v>
      </c>
      <c r="H38" s="184">
        <v>819539</v>
      </c>
      <c r="I38" s="213">
        <v>9903</v>
      </c>
      <c r="J38" s="213">
        <v>4652</v>
      </c>
      <c r="K38" s="213">
        <v>8630</v>
      </c>
      <c r="L38" s="213">
        <v>246133</v>
      </c>
      <c r="M38" s="213">
        <v>356695</v>
      </c>
      <c r="N38" s="214">
        <v>626012</v>
      </c>
      <c r="O38" s="173">
        <f t="shared" si="1"/>
        <v>22309</v>
      </c>
      <c r="P38" s="173">
        <f t="shared" si="2"/>
        <v>10733</v>
      </c>
      <c r="Q38" s="173">
        <f t="shared" si="3"/>
        <v>476897</v>
      </c>
      <c r="R38" s="173">
        <f t="shared" si="4"/>
        <v>257461</v>
      </c>
      <c r="S38" s="173">
        <f t="shared" si="5"/>
        <v>678152</v>
      </c>
      <c r="T38" s="217">
        <f t="shared" si="6"/>
        <v>1445551</v>
      </c>
    </row>
    <row r="39" spans="1:20" outlineLevel="1" x14ac:dyDescent="0.2">
      <c r="A39" s="153">
        <v>560069</v>
      </c>
      <c r="B39" s="154" t="s">
        <v>109</v>
      </c>
      <c r="C39" s="173">
        <v>259628</v>
      </c>
      <c r="D39" s="173">
        <v>3431</v>
      </c>
      <c r="E39" s="173">
        <v>37503</v>
      </c>
      <c r="F39" s="173">
        <v>4855</v>
      </c>
      <c r="G39" s="173">
        <v>1419</v>
      </c>
      <c r="H39" s="184">
        <v>306836</v>
      </c>
      <c r="I39" s="213">
        <v>321584</v>
      </c>
      <c r="J39" s="213">
        <v>4218</v>
      </c>
      <c r="K39" s="213">
        <v>6062</v>
      </c>
      <c r="L39" s="213">
        <v>1720</v>
      </c>
      <c r="M39" s="213">
        <v>46352</v>
      </c>
      <c r="N39" s="214">
        <v>379936</v>
      </c>
      <c r="O39" s="173">
        <f t="shared" si="1"/>
        <v>581212</v>
      </c>
      <c r="P39" s="173">
        <f t="shared" si="2"/>
        <v>7649</v>
      </c>
      <c r="Q39" s="173">
        <f t="shared" si="3"/>
        <v>43565</v>
      </c>
      <c r="R39" s="173">
        <f t="shared" si="4"/>
        <v>6575</v>
      </c>
      <c r="S39" s="173">
        <f t="shared" si="5"/>
        <v>47771</v>
      </c>
      <c r="T39" s="217">
        <f t="shared" si="6"/>
        <v>686772</v>
      </c>
    </row>
    <row r="40" spans="1:20" outlineLevel="1" x14ac:dyDescent="0.2">
      <c r="A40" s="153">
        <v>560070</v>
      </c>
      <c r="B40" s="154" t="s">
        <v>110</v>
      </c>
      <c r="C40" s="173">
        <v>347418</v>
      </c>
      <c r="D40" s="173">
        <v>65622</v>
      </c>
      <c r="E40" s="173">
        <v>333114</v>
      </c>
      <c r="F40" s="173">
        <v>499782</v>
      </c>
      <c r="G40" s="173">
        <v>27081</v>
      </c>
      <c r="H40" s="184">
        <v>1273017</v>
      </c>
      <c r="I40" s="213">
        <v>401501</v>
      </c>
      <c r="J40" s="213">
        <v>76092</v>
      </c>
      <c r="K40" s="213">
        <v>569930</v>
      </c>
      <c r="L40" s="213">
        <v>31083</v>
      </c>
      <c r="M40" s="213">
        <v>381928</v>
      </c>
      <c r="N40" s="214">
        <v>1460535</v>
      </c>
      <c r="O40" s="173">
        <f t="shared" si="1"/>
        <v>748919</v>
      </c>
      <c r="P40" s="173">
        <f t="shared" si="2"/>
        <v>141714</v>
      </c>
      <c r="Q40" s="173">
        <f t="shared" si="3"/>
        <v>903044</v>
      </c>
      <c r="R40" s="173">
        <f t="shared" si="4"/>
        <v>530865</v>
      </c>
      <c r="S40" s="173">
        <f t="shared" si="5"/>
        <v>409009</v>
      </c>
      <c r="T40" s="217">
        <f t="shared" si="6"/>
        <v>2733552</v>
      </c>
    </row>
    <row r="41" spans="1:20" outlineLevel="1" x14ac:dyDescent="0.2">
      <c r="A41" s="153">
        <v>560071</v>
      </c>
      <c r="B41" s="154" t="s">
        <v>111</v>
      </c>
      <c r="C41" s="173">
        <v>3281</v>
      </c>
      <c r="D41" s="173">
        <v>4112</v>
      </c>
      <c r="E41" s="173">
        <v>373414</v>
      </c>
      <c r="F41" s="173">
        <v>1039</v>
      </c>
      <c r="G41" s="173">
        <v>67133</v>
      </c>
      <c r="H41" s="184">
        <v>448979</v>
      </c>
      <c r="I41" s="213">
        <v>3378</v>
      </c>
      <c r="J41" s="213">
        <v>4773</v>
      </c>
      <c r="K41" s="213">
        <v>1118</v>
      </c>
      <c r="L41" s="213">
        <v>71542</v>
      </c>
      <c r="M41" s="213">
        <v>383473</v>
      </c>
      <c r="N41" s="214">
        <v>464284</v>
      </c>
      <c r="O41" s="173">
        <f t="shared" si="1"/>
        <v>6659</v>
      </c>
      <c r="P41" s="173">
        <f t="shared" si="2"/>
        <v>8885</v>
      </c>
      <c r="Q41" s="173">
        <f t="shared" si="3"/>
        <v>374532</v>
      </c>
      <c r="R41" s="173">
        <f t="shared" si="4"/>
        <v>72581</v>
      </c>
      <c r="S41" s="173">
        <f t="shared" si="5"/>
        <v>450606</v>
      </c>
      <c r="T41" s="217">
        <f t="shared" si="6"/>
        <v>913263</v>
      </c>
    </row>
    <row r="42" spans="1:20" outlineLevel="1" x14ac:dyDescent="0.2">
      <c r="A42" s="153">
        <v>560072</v>
      </c>
      <c r="B42" s="154" t="s">
        <v>112</v>
      </c>
      <c r="C42" s="173">
        <v>9349</v>
      </c>
      <c r="D42" s="173">
        <v>13829</v>
      </c>
      <c r="E42" s="173">
        <v>310990</v>
      </c>
      <c r="F42" s="173">
        <v>87040</v>
      </c>
      <c r="G42" s="173">
        <v>2179</v>
      </c>
      <c r="H42" s="184">
        <v>423387</v>
      </c>
      <c r="I42" s="213">
        <v>10064</v>
      </c>
      <c r="J42" s="213">
        <v>15181</v>
      </c>
      <c r="K42" s="213">
        <v>96350</v>
      </c>
      <c r="L42" s="213">
        <v>2398</v>
      </c>
      <c r="M42" s="213">
        <v>346082</v>
      </c>
      <c r="N42" s="214">
        <v>470074</v>
      </c>
      <c r="O42" s="173">
        <f t="shared" si="1"/>
        <v>19413</v>
      </c>
      <c r="P42" s="173">
        <f t="shared" si="2"/>
        <v>29010</v>
      </c>
      <c r="Q42" s="173">
        <f t="shared" si="3"/>
        <v>407340</v>
      </c>
      <c r="R42" s="173">
        <f t="shared" si="4"/>
        <v>89438</v>
      </c>
      <c r="S42" s="173">
        <f t="shared" si="5"/>
        <v>348261</v>
      </c>
      <c r="T42" s="217">
        <f t="shared" si="6"/>
        <v>893461</v>
      </c>
    </row>
    <row r="43" spans="1:20" outlineLevel="1" x14ac:dyDescent="0.2">
      <c r="A43" s="153">
        <v>560073</v>
      </c>
      <c r="B43" s="154" t="s">
        <v>113</v>
      </c>
      <c r="C43" s="173">
        <v>4109</v>
      </c>
      <c r="D43" s="173">
        <v>2472</v>
      </c>
      <c r="E43" s="173">
        <v>183654</v>
      </c>
      <c r="F43" s="173">
        <v>153890</v>
      </c>
      <c r="G43" s="173">
        <v>1503</v>
      </c>
      <c r="H43" s="184">
        <v>345628</v>
      </c>
      <c r="I43" s="213">
        <v>3168</v>
      </c>
      <c r="J43" s="213">
        <v>1878</v>
      </c>
      <c r="K43" s="213">
        <v>117225</v>
      </c>
      <c r="L43" s="213">
        <v>1110</v>
      </c>
      <c r="M43" s="213">
        <v>141252</v>
      </c>
      <c r="N43" s="214">
        <v>264633</v>
      </c>
      <c r="O43" s="173">
        <f t="shared" si="1"/>
        <v>7277</v>
      </c>
      <c r="P43" s="173">
        <f t="shared" si="2"/>
        <v>4350</v>
      </c>
      <c r="Q43" s="173">
        <f t="shared" si="3"/>
        <v>300879</v>
      </c>
      <c r="R43" s="173">
        <f t="shared" si="4"/>
        <v>155000</v>
      </c>
      <c r="S43" s="173">
        <f t="shared" si="5"/>
        <v>142755</v>
      </c>
      <c r="T43" s="217">
        <f t="shared" si="6"/>
        <v>610261</v>
      </c>
    </row>
    <row r="44" spans="1:20" outlineLevel="1" x14ac:dyDescent="0.2">
      <c r="A44" s="153">
        <v>560074</v>
      </c>
      <c r="B44" s="154" t="s">
        <v>114</v>
      </c>
      <c r="C44" s="173">
        <v>26266</v>
      </c>
      <c r="D44" s="173">
        <v>13511</v>
      </c>
      <c r="E44" s="173">
        <v>336419</v>
      </c>
      <c r="F44" s="173">
        <v>198133</v>
      </c>
      <c r="G44" s="173">
        <v>2873</v>
      </c>
      <c r="H44" s="184">
        <v>577202</v>
      </c>
      <c r="I44" s="213">
        <v>20392</v>
      </c>
      <c r="J44" s="213">
        <v>10458</v>
      </c>
      <c r="K44" s="213">
        <v>151360</v>
      </c>
      <c r="L44" s="213">
        <v>2234</v>
      </c>
      <c r="M44" s="213">
        <v>259807</v>
      </c>
      <c r="N44" s="214">
        <v>444251</v>
      </c>
      <c r="O44" s="173">
        <f t="shared" si="1"/>
        <v>46658</v>
      </c>
      <c r="P44" s="173">
        <f t="shared" si="2"/>
        <v>23969</v>
      </c>
      <c r="Q44" s="173">
        <f t="shared" si="3"/>
        <v>487779</v>
      </c>
      <c r="R44" s="173">
        <f t="shared" si="4"/>
        <v>200367</v>
      </c>
      <c r="S44" s="173">
        <f t="shared" si="5"/>
        <v>262680</v>
      </c>
      <c r="T44" s="217">
        <f t="shared" si="6"/>
        <v>1021453</v>
      </c>
    </row>
    <row r="45" spans="1:20" outlineLevel="1" x14ac:dyDescent="0.2">
      <c r="A45" s="153">
        <v>560075</v>
      </c>
      <c r="B45" s="154" t="s">
        <v>115</v>
      </c>
      <c r="C45" s="173">
        <v>789282</v>
      </c>
      <c r="D45" s="173">
        <v>11200</v>
      </c>
      <c r="E45" s="173">
        <v>93731</v>
      </c>
      <c r="F45" s="173">
        <v>10433</v>
      </c>
      <c r="G45" s="173">
        <v>3706</v>
      </c>
      <c r="H45" s="184">
        <v>908352</v>
      </c>
      <c r="I45" s="213">
        <v>646308</v>
      </c>
      <c r="J45" s="213">
        <v>9345</v>
      </c>
      <c r="K45" s="213">
        <v>8388</v>
      </c>
      <c r="L45" s="213">
        <v>3003</v>
      </c>
      <c r="M45" s="213">
        <v>76958</v>
      </c>
      <c r="N45" s="214">
        <v>744003</v>
      </c>
      <c r="O45" s="173">
        <f t="shared" si="1"/>
        <v>1435590</v>
      </c>
      <c r="P45" s="173">
        <f t="shared" si="2"/>
        <v>20545</v>
      </c>
      <c r="Q45" s="173">
        <f t="shared" si="3"/>
        <v>102119</v>
      </c>
      <c r="R45" s="173">
        <f t="shared" si="4"/>
        <v>13436</v>
      </c>
      <c r="S45" s="173">
        <f t="shared" si="5"/>
        <v>80664</v>
      </c>
      <c r="T45" s="217">
        <f t="shared" si="6"/>
        <v>1652355</v>
      </c>
    </row>
    <row r="46" spans="1:20" outlineLevel="1" x14ac:dyDescent="0.2">
      <c r="A46" s="153">
        <v>560076</v>
      </c>
      <c r="B46" s="154" t="s">
        <v>116</v>
      </c>
      <c r="C46" s="173">
        <v>5975</v>
      </c>
      <c r="D46" s="173">
        <v>257012</v>
      </c>
      <c r="E46" s="173">
        <v>19935</v>
      </c>
      <c r="F46" s="173">
        <v>1998</v>
      </c>
      <c r="G46" s="173">
        <v>548</v>
      </c>
      <c r="H46" s="184">
        <v>285468</v>
      </c>
      <c r="I46" s="213">
        <v>5078</v>
      </c>
      <c r="J46" s="213">
        <v>221585</v>
      </c>
      <c r="K46" s="213">
        <v>1591</v>
      </c>
      <c r="L46" s="213">
        <v>496</v>
      </c>
      <c r="M46" s="213">
        <v>16662</v>
      </c>
      <c r="N46" s="214">
        <v>245411</v>
      </c>
      <c r="O46" s="173">
        <f t="shared" si="1"/>
        <v>11053</v>
      </c>
      <c r="P46" s="173">
        <f t="shared" si="2"/>
        <v>478597</v>
      </c>
      <c r="Q46" s="173">
        <f t="shared" si="3"/>
        <v>21526</v>
      </c>
      <c r="R46" s="173">
        <f t="shared" si="4"/>
        <v>2494</v>
      </c>
      <c r="S46" s="173">
        <f t="shared" si="5"/>
        <v>17210</v>
      </c>
      <c r="T46" s="217">
        <f t="shared" si="6"/>
        <v>530879</v>
      </c>
    </row>
    <row r="47" spans="1:20" outlineLevel="1" x14ac:dyDescent="0.2">
      <c r="A47" s="153">
        <v>560077</v>
      </c>
      <c r="B47" s="154" t="s">
        <v>117</v>
      </c>
      <c r="C47" s="173">
        <v>1208</v>
      </c>
      <c r="D47" s="173">
        <v>1472</v>
      </c>
      <c r="E47" s="173">
        <v>115990</v>
      </c>
      <c r="F47" s="173">
        <v>321</v>
      </c>
      <c r="G47" s="173">
        <v>145705</v>
      </c>
      <c r="H47" s="184">
        <v>264696</v>
      </c>
      <c r="I47" s="213">
        <v>1210</v>
      </c>
      <c r="J47" s="213">
        <v>1551</v>
      </c>
      <c r="K47" s="213">
        <v>295</v>
      </c>
      <c r="L47" s="213">
        <v>144947</v>
      </c>
      <c r="M47" s="213">
        <v>112583</v>
      </c>
      <c r="N47" s="214">
        <v>260586</v>
      </c>
      <c r="O47" s="173">
        <f t="shared" si="1"/>
        <v>2418</v>
      </c>
      <c r="P47" s="173">
        <f t="shared" si="2"/>
        <v>3023</v>
      </c>
      <c r="Q47" s="173">
        <f t="shared" si="3"/>
        <v>116285</v>
      </c>
      <c r="R47" s="173">
        <f t="shared" si="4"/>
        <v>145268</v>
      </c>
      <c r="S47" s="173">
        <f t="shared" si="5"/>
        <v>258288</v>
      </c>
      <c r="T47" s="217">
        <f t="shared" si="6"/>
        <v>525282</v>
      </c>
    </row>
    <row r="48" spans="1:20" outlineLevel="1" x14ac:dyDescent="0.2">
      <c r="A48" s="153">
        <v>560078</v>
      </c>
      <c r="B48" s="154" t="s">
        <v>118</v>
      </c>
      <c r="C48" s="173">
        <v>466767</v>
      </c>
      <c r="D48" s="173">
        <v>66391</v>
      </c>
      <c r="E48" s="173">
        <v>93365</v>
      </c>
      <c r="F48" s="173">
        <v>4638</v>
      </c>
      <c r="G48" s="173">
        <v>23826</v>
      </c>
      <c r="H48" s="184">
        <v>654987</v>
      </c>
      <c r="I48" s="213">
        <v>624932</v>
      </c>
      <c r="J48" s="213">
        <v>92384</v>
      </c>
      <c r="K48" s="213">
        <v>6353</v>
      </c>
      <c r="L48" s="213">
        <v>31698</v>
      </c>
      <c r="M48" s="213">
        <v>125576</v>
      </c>
      <c r="N48" s="214">
        <v>880942</v>
      </c>
      <c r="O48" s="173">
        <f t="shared" si="1"/>
        <v>1091699</v>
      </c>
      <c r="P48" s="173">
        <f t="shared" si="2"/>
        <v>158775</v>
      </c>
      <c r="Q48" s="173">
        <f t="shared" si="3"/>
        <v>99718</v>
      </c>
      <c r="R48" s="173">
        <f t="shared" si="4"/>
        <v>36336</v>
      </c>
      <c r="S48" s="173">
        <f t="shared" si="5"/>
        <v>149402</v>
      </c>
      <c r="T48" s="217">
        <f t="shared" si="6"/>
        <v>1535929</v>
      </c>
    </row>
    <row r="49" spans="1:20" outlineLevel="1" x14ac:dyDescent="0.2">
      <c r="A49" s="153">
        <v>560079</v>
      </c>
      <c r="B49" s="154" t="s">
        <v>119</v>
      </c>
      <c r="C49" s="173">
        <v>16592</v>
      </c>
      <c r="D49" s="173">
        <v>268981</v>
      </c>
      <c r="E49" s="173">
        <v>130198</v>
      </c>
      <c r="F49" s="173">
        <v>2778</v>
      </c>
      <c r="G49" s="173">
        <v>639689</v>
      </c>
      <c r="H49" s="184">
        <v>1058238</v>
      </c>
      <c r="I49" s="213">
        <v>12854</v>
      </c>
      <c r="J49" s="213">
        <v>208470</v>
      </c>
      <c r="K49" s="213">
        <v>2159</v>
      </c>
      <c r="L49" s="213">
        <v>494210</v>
      </c>
      <c r="M49" s="213">
        <v>102768</v>
      </c>
      <c r="N49" s="214">
        <v>820461</v>
      </c>
      <c r="O49" s="173">
        <f t="shared" si="1"/>
        <v>29446</v>
      </c>
      <c r="P49" s="173">
        <f t="shared" si="2"/>
        <v>477451</v>
      </c>
      <c r="Q49" s="173">
        <f t="shared" si="3"/>
        <v>132357</v>
      </c>
      <c r="R49" s="173">
        <f t="shared" si="4"/>
        <v>496988</v>
      </c>
      <c r="S49" s="173">
        <f t="shared" si="5"/>
        <v>742457</v>
      </c>
      <c r="T49" s="217">
        <f t="shared" si="6"/>
        <v>1878699</v>
      </c>
    </row>
    <row r="50" spans="1:20" outlineLevel="1" x14ac:dyDescent="0.2">
      <c r="A50" s="153">
        <v>560080</v>
      </c>
      <c r="B50" s="154" t="s">
        <v>120</v>
      </c>
      <c r="C50" s="173">
        <v>4795</v>
      </c>
      <c r="D50" s="173">
        <v>3444</v>
      </c>
      <c r="E50" s="173">
        <v>293610</v>
      </c>
      <c r="F50" s="173">
        <v>2356</v>
      </c>
      <c r="G50" s="173">
        <v>127425</v>
      </c>
      <c r="H50" s="184">
        <v>431630</v>
      </c>
      <c r="I50" s="213">
        <v>4839</v>
      </c>
      <c r="J50" s="213">
        <v>3612</v>
      </c>
      <c r="K50" s="213">
        <v>2379</v>
      </c>
      <c r="L50" s="213">
        <v>127204</v>
      </c>
      <c r="M50" s="213">
        <v>292916</v>
      </c>
      <c r="N50" s="214">
        <v>430949</v>
      </c>
      <c r="O50" s="173">
        <f t="shared" si="1"/>
        <v>9634</v>
      </c>
      <c r="P50" s="173">
        <f t="shared" si="2"/>
        <v>7056</v>
      </c>
      <c r="Q50" s="173">
        <f t="shared" si="3"/>
        <v>295989</v>
      </c>
      <c r="R50" s="173">
        <f t="shared" si="4"/>
        <v>129560</v>
      </c>
      <c r="S50" s="173">
        <f t="shared" si="5"/>
        <v>420341</v>
      </c>
      <c r="T50" s="217">
        <f t="shared" si="6"/>
        <v>862579</v>
      </c>
    </row>
    <row r="51" spans="1:20" outlineLevel="1" x14ac:dyDescent="0.2">
      <c r="A51" s="153">
        <v>560081</v>
      </c>
      <c r="B51" s="154" t="s">
        <v>121</v>
      </c>
      <c r="C51" s="173">
        <v>15689</v>
      </c>
      <c r="D51" s="173">
        <v>50693</v>
      </c>
      <c r="E51" s="173">
        <v>10541</v>
      </c>
      <c r="F51" s="173">
        <v>2958</v>
      </c>
      <c r="G51" s="173">
        <v>578177</v>
      </c>
      <c r="H51" s="184">
        <v>658058</v>
      </c>
      <c r="I51" s="213">
        <v>13020</v>
      </c>
      <c r="J51" s="213">
        <v>39895</v>
      </c>
      <c r="K51" s="213">
        <v>2296</v>
      </c>
      <c r="L51" s="213">
        <v>454143</v>
      </c>
      <c r="M51" s="213">
        <v>8325</v>
      </c>
      <c r="N51" s="214">
        <v>517678</v>
      </c>
      <c r="O51" s="173">
        <f t="shared" si="1"/>
        <v>28709</v>
      </c>
      <c r="P51" s="173">
        <f t="shared" si="2"/>
        <v>90588</v>
      </c>
      <c r="Q51" s="173">
        <f t="shared" si="3"/>
        <v>12837</v>
      </c>
      <c r="R51" s="173">
        <f t="shared" si="4"/>
        <v>457101</v>
      </c>
      <c r="S51" s="173">
        <f t="shared" si="5"/>
        <v>586502</v>
      </c>
      <c r="T51" s="217">
        <f t="shared" si="6"/>
        <v>1175736</v>
      </c>
    </row>
    <row r="52" spans="1:20" outlineLevel="1" x14ac:dyDescent="0.2">
      <c r="A52" s="153">
        <v>560082</v>
      </c>
      <c r="B52" s="154" t="s">
        <v>122</v>
      </c>
      <c r="C52" s="173">
        <v>7957</v>
      </c>
      <c r="D52" s="173">
        <v>3553</v>
      </c>
      <c r="E52" s="173">
        <v>212552</v>
      </c>
      <c r="F52" s="173">
        <v>199688</v>
      </c>
      <c r="G52" s="173">
        <v>797</v>
      </c>
      <c r="H52" s="184">
        <v>424547</v>
      </c>
      <c r="I52" s="213">
        <v>7108</v>
      </c>
      <c r="J52" s="213">
        <v>3270</v>
      </c>
      <c r="K52" s="213">
        <v>171296</v>
      </c>
      <c r="L52" s="213">
        <v>708</v>
      </c>
      <c r="M52" s="213">
        <v>184260</v>
      </c>
      <c r="N52" s="214">
        <v>366642</v>
      </c>
      <c r="O52" s="173">
        <f t="shared" si="1"/>
        <v>15065</v>
      </c>
      <c r="P52" s="173">
        <f t="shared" si="2"/>
        <v>6823</v>
      </c>
      <c r="Q52" s="173">
        <f t="shared" si="3"/>
        <v>383848</v>
      </c>
      <c r="R52" s="173">
        <f t="shared" si="4"/>
        <v>200396</v>
      </c>
      <c r="S52" s="173">
        <f t="shared" si="5"/>
        <v>185057</v>
      </c>
      <c r="T52" s="217">
        <f t="shared" si="6"/>
        <v>791189</v>
      </c>
    </row>
    <row r="53" spans="1:20" outlineLevel="1" x14ac:dyDescent="0.2">
      <c r="A53" s="153">
        <v>560083</v>
      </c>
      <c r="B53" s="154" t="s">
        <v>123</v>
      </c>
      <c r="C53" s="173">
        <v>7777</v>
      </c>
      <c r="D53" s="173">
        <v>4684</v>
      </c>
      <c r="E53" s="173">
        <v>169309</v>
      </c>
      <c r="F53" s="173">
        <v>183919</v>
      </c>
      <c r="G53" s="173">
        <v>1172</v>
      </c>
      <c r="H53" s="184">
        <v>366861</v>
      </c>
      <c r="I53" s="213">
        <v>7074</v>
      </c>
      <c r="J53" s="213">
        <v>4455</v>
      </c>
      <c r="K53" s="213">
        <v>170016</v>
      </c>
      <c r="L53" s="213">
        <v>1060</v>
      </c>
      <c r="M53" s="213">
        <v>159111</v>
      </c>
      <c r="N53" s="214">
        <v>341715</v>
      </c>
      <c r="O53" s="173">
        <f t="shared" si="1"/>
        <v>14851</v>
      </c>
      <c r="P53" s="173">
        <f t="shared" si="2"/>
        <v>9139</v>
      </c>
      <c r="Q53" s="173">
        <f t="shared" si="3"/>
        <v>339325</v>
      </c>
      <c r="R53" s="173">
        <f t="shared" si="4"/>
        <v>184979</v>
      </c>
      <c r="S53" s="173">
        <f t="shared" si="5"/>
        <v>160283</v>
      </c>
      <c r="T53" s="217">
        <f t="shared" si="6"/>
        <v>708576</v>
      </c>
    </row>
    <row r="54" spans="1:20" outlineLevel="1" x14ac:dyDescent="0.2">
      <c r="A54" s="153">
        <v>560084</v>
      </c>
      <c r="B54" s="154" t="s">
        <v>124</v>
      </c>
      <c r="C54" s="173">
        <v>8148</v>
      </c>
      <c r="D54" s="173">
        <v>682889</v>
      </c>
      <c r="E54" s="173">
        <v>157208</v>
      </c>
      <c r="F54" s="173">
        <v>3684</v>
      </c>
      <c r="G54" s="173">
        <v>1611</v>
      </c>
      <c r="H54" s="184">
        <v>853540</v>
      </c>
      <c r="I54" s="213">
        <v>4957</v>
      </c>
      <c r="J54" s="213">
        <v>449564</v>
      </c>
      <c r="K54" s="213">
        <v>2238</v>
      </c>
      <c r="L54" s="213">
        <v>991</v>
      </c>
      <c r="M54" s="213">
        <v>105249</v>
      </c>
      <c r="N54" s="214">
        <v>562999</v>
      </c>
      <c r="O54" s="173">
        <f t="shared" si="1"/>
        <v>13105</v>
      </c>
      <c r="P54" s="173">
        <f t="shared" si="2"/>
        <v>1132453</v>
      </c>
      <c r="Q54" s="173">
        <f t="shared" si="3"/>
        <v>159446</v>
      </c>
      <c r="R54" s="173">
        <f t="shared" si="4"/>
        <v>4675</v>
      </c>
      <c r="S54" s="173">
        <f t="shared" si="5"/>
        <v>106860</v>
      </c>
      <c r="T54" s="217">
        <f t="shared" si="6"/>
        <v>1416539</v>
      </c>
    </row>
    <row r="55" spans="1:20" ht="25.5" outlineLevel="1" x14ac:dyDescent="0.2">
      <c r="A55" s="153">
        <v>560085</v>
      </c>
      <c r="B55" s="154" t="s">
        <v>125</v>
      </c>
      <c r="C55" s="173">
        <v>56366</v>
      </c>
      <c r="D55" s="173">
        <v>21719</v>
      </c>
      <c r="E55" s="173">
        <v>32679</v>
      </c>
      <c r="F55" s="173">
        <v>29636</v>
      </c>
      <c r="G55" s="173">
        <v>11850</v>
      </c>
      <c r="H55" s="184">
        <v>152250</v>
      </c>
      <c r="I55" s="213">
        <v>54959</v>
      </c>
      <c r="J55" s="213">
        <v>21264</v>
      </c>
      <c r="K55" s="213">
        <v>28751</v>
      </c>
      <c r="L55" s="213">
        <v>11747</v>
      </c>
      <c r="M55" s="213">
        <v>31958</v>
      </c>
      <c r="N55" s="214">
        <v>148679</v>
      </c>
      <c r="O55" s="173">
        <f t="shared" si="1"/>
        <v>111325</v>
      </c>
      <c r="P55" s="173">
        <f t="shared" si="2"/>
        <v>42983</v>
      </c>
      <c r="Q55" s="173">
        <f t="shared" si="3"/>
        <v>61430</v>
      </c>
      <c r="R55" s="173">
        <f t="shared" si="4"/>
        <v>41383</v>
      </c>
      <c r="S55" s="173">
        <f t="shared" si="5"/>
        <v>43808</v>
      </c>
      <c r="T55" s="217">
        <f t="shared" si="6"/>
        <v>300929</v>
      </c>
    </row>
    <row r="56" spans="1:20" ht="25.5" outlineLevel="1" x14ac:dyDescent="0.2">
      <c r="A56" s="153">
        <v>560086</v>
      </c>
      <c r="B56" s="154" t="s">
        <v>126</v>
      </c>
      <c r="C56" s="173">
        <v>143140</v>
      </c>
      <c r="D56" s="173">
        <v>27516</v>
      </c>
      <c r="E56" s="173">
        <v>104927</v>
      </c>
      <c r="F56" s="173">
        <v>24082</v>
      </c>
      <c r="G56" s="173">
        <v>14997</v>
      </c>
      <c r="H56" s="184">
        <v>314662</v>
      </c>
      <c r="I56" s="213">
        <v>139478</v>
      </c>
      <c r="J56" s="213">
        <v>24525</v>
      </c>
      <c r="K56" s="213">
        <v>21431</v>
      </c>
      <c r="L56" s="213">
        <v>13315</v>
      </c>
      <c r="M56" s="213">
        <v>84770</v>
      </c>
      <c r="N56" s="214">
        <v>283519</v>
      </c>
      <c r="O56" s="173">
        <f t="shared" si="1"/>
        <v>282618</v>
      </c>
      <c r="P56" s="173">
        <f t="shared" si="2"/>
        <v>52041</v>
      </c>
      <c r="Q56" s="173">
        <f t="shared" si="3"/>
        <v>126358</v>
      </c>
      <c r="R56" s="173">
        <f t="shared" si="4"/>
        <v>37397</v>
      </c>
      <c r="S56" s="173">
        <f t="shared" si="5"/>
        <v>99767</v>
      </c>
      <c r="T56" s="217">
        <f t="shared" si="6"/>
        <v>598181</v>
      </c>
    </row>
    <row r="57" spans="1:20" outlineLevel="1" x14ac:dyDescent="0.2">
      <c r="A57" s="153">
        <v>560087</v>
      </c>
      <c r="B57" s="154" t="s">
        <v>127</v>
      </c>
      <c r="C57" s="173">
        <v>73827</v>
      </c>
      <c r="D57" s="173">
        <v>238147</v>
      </c>
      <c r="E57" s="173">
        <v>120041</v>
      </c>
      <c r="F57" s="173">
        <v>17845</v>
      </c>
      <c r="G57" s="173">
        <v>14271</v>
      </c>
      <c r="H57" s="184">
        <v>464131</v>
      </c>
      <c r="I57" s="213">
        <v>55287</v>
      </c>
      <c r="J57" s="213">
        <v>179732</v>
      </c>
      <c r="K57" s="213">
        <v>13497</v>
      </c>
      <c r="L57" s="213">
        <v>10700</v>
      </c>
      <c r="M57" s="213">
        <v>90019</v>
      </c>
      <c r="N57" s="214">
        <v>349235</v>
      </c>
      <c r="O57" s="173">
        <f t="shared" si="1"/>
        <v>129114</v>
      </c>
      <c r="P57" s="173">
        <f t="shared" si="2"/>
        <v>417879</v>
      </c>
      <c r="Q57" s="173">
        <f t="shared" si="3"/>
        <v>133538</v>
      </c>
      <c r="R57" s="173">
        <f t="shared" si="4"/>
        <v>28545</v>
      </c>
      <c r="S57" s="173">
        <f t="shared" si="5"/>
        <v>104290</v>
      </c>
      <c r="T57" s="217">
        <f t="shared" si="6"/>
        <v>813366</v>
      </c>
    </row>
    <row r="58" spans="1:20" ht="25.5" outlineLevel="1" x14ac:dyDescent="0.2">
      <c r="A58" s="153">
        <v>560088</v>
      </c>
      <c r="B58" s="154" t="s">
        <v>128</v>
      </c>
      <c r="C58" s="173">
        <v>21072</v>
      </c>
      <c r="D58" s="173">
        <v>20168</v>
      </c>
      <c r="E58" s="173">
        <v>4466</v>
      </c>
      <c r="F58" s="173">
        <v>1328</v>
      </c>
      <c r="G58" s="173">
        <v>42382</v>
      </c>
      <c r="H58" s="184">
        <v>89416</v>
      </c>
      <c r="I58" s="213">
        <v>18149</v>
      </c>
      <c r="J58" s="213">
        <v>17929</v>
      </c>
      <c r="K58" s="213">
        <v>1056</v>
      </c>
      <c r="L58" s="213">
        <v>36215</v>
      </c>
      <c r="M58" s="213">
        <v>3724</v>
      </c>
      <c r="N58" s="214">
        <v>77073</v>
      </c>
      <c r="O58" s="173">
        <f t="shared" si="1"/>
        <v>39221</v>
      </c>
      <c r="P58" s="173">
        <f t="shared" si="2"/>
        <v>38097</v>
      </c>
      <c r="Q58" s="173">
        <f t="shared" si="3"/>
        <v>5522</v>
      </c>
      <c r="R58" s="173">
        <f t="shared" si="4"/>
        <v>37543</v>
      </c>
      <c r="S58" s="173">
        <f t="shared" si="5"/>
        <v>46106</v>
      </c>
      <c r="T58" s="217">
        <f t="shared" si="6"/>
        <v>166489</v>
      </c>
    </row>
    <row r="59" spans="1:20" ht="25.5" outlineLevel="1" x14ac:dyDescent="0.2">
      <c r="A59" s="153">
        <v>560089</v>
      </c>
      <c r="B59" s="154" t="s">
        <v>129</v>
      </c>
      <c r="C59" s="173">
        <v>149</v>
      </c>
      <c r="D59" s="173">
        <v>195</v>
      </c>
      <c r="E59" s="173">
        <v>28671</v>
      </c>
      <c r="F59" s="173">
        <v>308</v>
      </c>
      <c r="G59" s="173">
        <v>43276</v>
      </c>
      <c r="H59" s="184">
        <v>72599</v>
      </c>
      <c r="I59" s="213">
        <v>107</v>
      </c>
      <c r="J59" s="213">
        <v>154</v>
      </c>
      <c r="K59" s="213">
        <v>222</v>
      </c>
      <c r="L59" s="213">
        <v>31749</v>
      </c>
      <c r="M59" s="213">
        <v>20898</v>
      </c>
      <c r="N59" s="214">
        <v>53130</v>
      </c>
      <c r="O59" s="173">
        <f t="shared" si="1"/>
        <v>256</v>
      </c>
      <c r="P59" s="173">
        <f t="shared" si="2"/>
        <v>349</v>
      </c>
      <c r="Q59" s="173">
        <f t="shared" si="3"/>
        <v>28893</v>
      </c>
      <c r="R59" s="173">
        <f t="shared" si="4"/>
        <v>32057</v>
      </c>
      <c r="S59" s="173">
        <f t="shared" si="5"/>
        <v>64174</v>
      </c>
      <c r="T59" s="217">
        <f t="shared" si="6"/>
        <v>125729</v>
      </c>
    </row>
    <row r="60" spans="1:20" ht="25.5" outlineLevel="1" x14ac:dyDescent="0.2">
      <c r="A60" s="153">
        <v>560096</v>
      </c>
      <c r="B60" s="154" t="s">
        <v>130</v>
      </c>
      <c r="C60" s="173">
        <v>6030</v>
      </c>
      <c r="D60" s="173">
        <v>1827</v>
      </c>
      <c r="E60" s="173">
        <v>1715</v>
      </c>
      <c r="F60" s="173">
        <v>1030</v>
      </c>
      <c r="G60" s="173">
        <v>457</v>
      </c>
      <c r="H60" s="184">
        <v>11059</v>
      </c>
      <c r="I60" s="213">
        <v>4290</v>
      </c>
      <c r="J60" s="213">
        <v>1336</v>
      </c>
      <c r="K60" s="213">
        <v>721</v>
      </c>
      <c r="L60" s="213">
        <v>319</v>
      </c>
      <c r="M60" s="213">
        <v>1236</v>
      </c>
      <c r="N60" s="214">
        <v>7902</v>
      </c>
      <c r="O60" s="173">
        <f t="shared" si="1"/>
        <v>10320</v>
      </c>
      <c r="P60" s="173">
        <f t="shared" si="2"/>
        <v>3163</v>
      </c>
      <c r="Q60" s="173">
        <f t="shared" si="3"/>
        <v>2436</v>
      </c>
      <c r="R60" s="173">
        <f t="shared" si="4"/>
        <v>1349</v>
      </c>
      <c r="S60" s="173">
        <f t="shared" si="5"/>
        <v>1693</v>
      </c>
      <c r="T60" s="217">
        <f t="shared" si="6"/>
        <v>18961</v>
      </c>
    </row>
    <row r="61" spans="1:20" ht="25.5" outlineLevel="1" x14ac:dyDescent="0.2">
      <c r="A61" s="153">
        <v>560098</v>
      </c>
      <c r="B61" s="154" t="s">
        <v>131</v>
      </c>
      <c r="C61" s="173">
        <v>15365</v>
      </c>
      <c r="D61" s="173">
        <v>20358</v>
      </c>
      <c r="E61" s="173">
        <v>49332</v>
      </c>
      <c r="F61" s="173">
        <v>6930</v>
      </c>
      <c r="G61" s="173">
        <v>3469</v>
      </c>
      <c r="H61" s="184">
        <v>95454</v>
      </c>
      <c r="I61" s="213">
        <v>10105</v>
      </c>
      <c r="J61" s="213">
        <v>13545</v>
      </c>
      <c r="K61" s="213">
        <v>4541</v>
      </c>
      <c r="L61" s="213">
        <v>2298</v>
      </c>
      <c r="M61" s="213">
        <v>32766</v>
      </c>
      <c r="N61" s="214">
        <v>63255</v>
      </c>
      <c r="O61" s="173">
        <f t="shared" si="1"/>
        <v>25470</v>
      </c>
      <c r="P61" s="173">
        <f t="shared" si="2"/>
        <v>33903</v>
      </c>
      <c r="Q61" s="173">
        <f t="shared" si="3"/>
        <v>53873</v>
      </c>
      <c r="R61" s="173">
        <f t="shared" si="4"/>
        <v>9228</v>
      </c>
      <c r="S61" s="173">
        <f t="shared" si="5"/>
        <v>36235</v>
      </c>
      <c r="T61" s="217">
        <f t="shared" si="6"/>
        <v>158709</v>
      </c>
    </row>
    <row r="62" spans="1:20" ht="27" customHeight="1" outlineLevel="1" x14ac:dyDescent="0.2">
      <c r="A62" s="153">
        <v>560099</v>
      </c>
      <c r="B62" s="154" t="s">
        <v>132</v>
      </c>
      <c r="C62" s="173">
        <v>28921</v>
      </c>
      <c r="D62" s="173">
        <v>7375</v>
      </c>
      <c r="E62" s="173">
        <v>8751</v>
      </c>
      <c r="F62" s="173">
        <v>3382</v>
      </c>
      <c r="G62" s="173">
        <v>2254</v>
      </c>
      <c r="H62" s="184">
        <v>50683</v>
      </c>
      <c r="I62" s="213">
        <v>22721</v>
      </c>
      <c r="J62" s="213">
        <v>5848</v>
      </c>
      <c r="K62" s="213">
        <v>2658</v>
      </c>
      <c r="L62" s="213">
        <v>1768</v>
      </c>
      <c r="M62" s="213">
        <v>6933</v>
      </c>
      <c r="N62" s="214">
        <v>39928</v>
      </c>
      <c r="O62" s="173">
        <f t="shared" si="1"/>
        <v>51642</v>
      </c>
      <c r="P62" s="173">
        <f t="shared" si="2"/>
        <v>13223</v>
      </c>
      <c r="Q62" s="173">
        <f t="shared" si="3"/>
        <v>11409</v>
      </c>
      <c r="R62" s="173">
        <f t="shared" si="4"/>
        <v>5150</v>
      </c>
      <c r="S62" s="173">
        <f t="shared" si="5"/>
        <v>9187</v>
      </c>
      <c r="T62" s="217">
        <f t="shared" si="6"/>
        <v>90611</v>
      </c>
    </row>
    <row r="63" spans="1:20" ht="38.25" outlineLevel="1" x14ac:dyDescent="0.2">
      <c r="A63" s="153">
        <v>560206</v>
      </c>
      <c r="B63" s="154" t="s">
        <v>133</v>
      </c>
      <c r="C63" s="173">
        <v>31373</v>
      </c>
      <c r="D63" s="173">
        <v>756760</v>
      </c>
      <c r="E63" s="173">
        <v>463871</v>
      </c>
      <c r="F63" s="173">
        <v>611790</v>
      </c>
      <c r="G63" s="173">
        <v>3093</v>
      </c>
      <c r="H63" s="184">
        <v>1866887</v>
      </c>
      <c r="I63" s="213">
        <v>18751</v>
      </c>
      <c r="J63" s="213">
        <v>456880</v>
      </c>
      <c r="K63" s="213">
        <v>366387</v>
      </c>
      <c r="L63" s="213">
        <v>1812</v>
      </c>
      <c r="M63" s="213">
        <v>281790</v>
      </c>
      <c r="N63" s="214">
        <v>1125620</v>
      </c>
      <c r="O63" s="173">
        <f t="shared" si="1"/>
        <v>50124</v>
      </c>
      <c r="P63" s="173">
        <f t="shared" si="2"/>
        <v>1213640</v>
      </c>
      <c r="Q63" s="173">
        <f t="shared" si="3"/>
        <v>830258</v>
      </c>
      <c r="R63" s="173">
        <f t="shared" si="4"/>
        <v>613602</v>
      </c>
      <c r="S63" s="173">
        <f t="shared" si="5"/>
        <v>284883</v>
      </c>
      <c r="T63" s="217">
        <f t="shared" si="6"/>
        <v>2992507</v>
      </c>
    </row>
    <row r="64" spans="1:20" ht="38.25" outlineLevel="1" x14ac:dyDescent="0.2">
      <c r="A64" s="168">
        <v>560214</v>
      </c>
      <c r="B64" s="154" t="s">
        <v>134</v>
      </c>
      <c r="C64" s="173"/>
      <c r="D64" s="173">
        <v>0</v>
      </c>
      <c r="E64" s="173">
        <v>0</v>
      </c>
      <c r="F64" s="173">
        <v>0</v>
      </c>
      <c r="G64" s="173">
        <v>0</v>
      </c>
      <c r="H64" s="184">
        <v>0</v>
      </c>
      <c r="I64" s="213">
        <v>1574042</v>
      </c>
      <c r="J64" s="213">
        <v>1678372</v>
      </c>
      <c r="K64" s="213">
        <v>88128</v>
      </c>
      <c r="L64" s="213">
        <v>2735282</v>
      </c>
      <c r="M64" s="213">
        <v>311594</v>
      </c>
      <c r="N64" s="214">
        <v>6387418</v>
      </c>
      <c r="O64" s="173">
        <f t="shared" si="1"/>
        <v>1574042</v>
      </c>
      <c r="P64" s="173">
        <f t="shared" si="2"/>
        <v>1678372</v>
      </c>
      <c r="Q64" s="173">
        <f t="shared" si="3"/>
        <v>88128</v>
      </c>
      <c r="R64" s="173">
        <f t="shared" si="4"/>
        <v>2735282</v>
      </c>
      <c r="S64" s="173">
        <f t="shared" si="5"/>
        <v>311594</v>
      </c>
      <c r="T64" s="217">
        <f t="shared" si="6"/>
        <v>6387418</v>
      </c>
    </row>
    <row r="65" spans="1:20" s="178" customFormat="1" ht="21" customHeight="1" x14ac:dyDescent="0.2">
      <c r="A65" s="276" t="s">
        <v>37</v>
      </c>
      <c r="B65" s="276"/>
      <c r="C65" s="173">
        <v>9309798</v>
      </c>
      <c r="D65" s="173">
        <v>8234759</v>
      </c>
      <c r="E65" s="173">
        <v>8018148</v>
      </c>
      <c r="F65" s="173">
        <v>4130834</v>
      </c>
      <c r="G65" s="173">
        <v>4044222</v>
      </c>
      <c r="H65" s="184">
        <v>33737761</v>
      </c>
      <c r="I65" s="215">
        <f>SUM(I5:I64)</f>
        <v>12755007</v>
      </c>
      <c r="J65" s="215">
        <f t="shared" ref="J65:N65" si="7">SUM(J5:J64)</f>
        <v>9463151</v>
      </c>
      <c r="K65" s="215">
        <f t="shared" si="7"/>
        <v>4127906</v>
      </c>
      <c r="L65" s="215">
        <f t="shared" si="7"/>
        <v>6526668</v>
      </c>
      <c r="M65" s="215">
        <f t="shared" si="7"/>
        <v>8408046</v>
      </c>
      <c r="N65" s="225">
        <f t="shared" si="7"/>
        <v>41280766</v>
      </c>
      <c r="O65" s="173">
        <f t="shared" si="1"/>
        <v>22064805</v>
      </c>
      <c r="P65" s="173">
        <f t="shared" si="2"/>
        <v>17697910</v>
      </c>
      <c r="Q65" s="173">
        <f t="shared" si="3"/>
        <v>12146054</v>
      </c>
      <c r="R65" s="173">
        <f t="shared" si="4"/>
        <v>10657502</v>
      </c>
      <c r="S65" s="173">
        <f t="shared" si="5"/>
        <v>12452268</v>
      </c>
      <c r="T65" s="217">
        <f t="shared" si="6"/>
        <v>75018527</v>
      </c>
    </row>
    <row r="67" spans="1:20" x14ac:dyDescent="0.2">
      <c r="N67" s="179"/>
    </row>
  </sheetData>
  <mergeCells count="13">
    <mergeCell ref="A65:B65"/>
    <mergeCell ref="E1:H1"/>
    <mergeCell ref="L1:N1"/>
    <mergeCell ref="A2:T2"/>
    <mergeCell ref="I3:M3"/>
    <mergeCell ref="N3:N4"/>
    <mergeCell ref="O3:S3"/>
    <mergeCell ref="T3:T4"/>
    <mergeCell ref="A3:A4"/>
    <mergeCell ref="B3:B4"/>
    <mergeCell ref="C3:G3"/>
    <mergeCell ref="H3:H4"/>
    <mergeCell ref="R1:T1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view="pageBreakPreview" zoomScale="106" zoomScaleNormal="100" zoomScaleSheetLayoutView="106" workbookViewId="0">
      <pane xSplit="2" ySplit="5" topLeftCell="C61" activePane="bottomRight" state="frozen"/>
      <selection pane="topRight" activeCell="C1" sqref="C1"/>
      <selection pane="bottomLeft" activeCell="A6" sqref="A6"/>
      <selection pane="bottomRight" activeCell="M63" sqref="M63"/>
    </sheetView>
  </sheetViews>
  <sheetFormatPr defaultRowHeight="15" x14ac:dyDescent="0.25"/>
  <cols>
    <col min="1" max="1" width="9" style="70" customWidth="1"/>
    <col min="2" max="2" width="26.28515625" customWidth="1"/>
    <col min="3" max="3" width="14.140625" customWidth="1"/>
    <col min="4" max="4" width="13.7109375" customWidth="1"/>
    <col min="5" max="5" width="12.5703125" customWidth="1"/>
    <col min="6" max="8" width="11.28515625" customWidth="1"/>
    <col min="9" max="9" width="11.28515625" hidden="1" customWidth="1"/>
    <col min="10" max="10" width="11.28515625" customWidth="1"/>
    <col min="11" max="11" width="12.7109375" style="108" customWidth="1"/>
    <col min="12" max="12" width="11.5703125" style="108" customWidth="1"/>
    <col min="13" max="13" width="10.140625" customWidth="1"/>
    <col min="249" max="249" width="7" bestFit="1" customWidth="1"/>
    <col min="250" max="250" width="26.28515625" customWidth="1"/>
    <col min="251" max="251" width="14.140625" customWidth="1"/>
    <col min="252" max="252" width="13.7109375" customWidth="1"/>
    <col min="253" max="253" width="12.5703125" customWidth="1"/>
    <col min="254" max="256" width="11.28515625" customWidth="1"/>
    <col min="257" max="257" width="0" hidden="1" customWidth="1"/>
    <col min="258" max="258" width="11.28515625" customWidth="1"/>
    <col min="259" max="259" width="12.7109375" customWidth="1"/>
    <col min="260" max="260" width="20.140625" customWidth="1"/>
    <col min="261" max="261" width="14.7109375" customWidth="1"/>
    <col min="505" max="505" width="7" bestFit="1" customWidth="1"/>
    <col min="506" max="506" width="26.28515625" customWidth="1"/>
    <col min="507" max="507" width="14.140625" customWidth="1"/>
    <col min="508" max="508" width="13.7109375" customWidth="1"/>
    <col min="509" max="509" width="12.5703125" customWidth="1"/>
    <col min="510" max="512" width="11.28515625" customWidth="1"/>
    <col min="513" max="513" width="0" hidden="1" customWidth="1"/>
    <col min="514" max="514" width="11.28515625" customWidth="1"/>
    <col min="515" max="515" width="12.7109375" customWidth="1"/>
    <col min="516" max="516" width="20.140625" customWidth="1"/>
    <col min="517" max="517" width="14.7109375" customWidth="1"/>
    <col min="761" max="761" width="7" bestFit="1" customWidth="1"/>
    <col min="762" max="762" width="26.28515625" customWidth="1"/>
    <col min="763" max="763" width="14.140625" customWidth="1"/>
    <col min="764" max="764" width="13.7109375" customWidth="1"/>
    <col min="765" max="765" width="12.5703125" customWidth="1"/>
    <col min="766" max="768" width="11.28515625" customWidth="1"/>
    <col min="769" max="769" width="0" hidden="1" customWidth="1"/>
    <col min="770" max="770" width="11.28515625" customWidth="1"/>
    <col min="771" max="771" width="12.7109375" customWidth="1"/>
    <col min="772" max="772" width="20.140625" customWidth="1"/>
    <col min="773" max="773" width="14.7109375" customWidth="1"/>
    <col min="1017" max="1017" width="7" bestFit="1" customWidth="1"/>
    <col min="1018" max="1018" width="26.28515625" customWidth="1"/>
    <col min="1019" max="1019" width="14.140625" customWidth="1"/>
    <col min="1020" max="1020" width="13.7109375" customWidth="1"/>
    <col min="1021" max="1021" width="12.5703125" customWidth="1"/>
    <col min="1022" max="1024" width="11.28515625" customWidth="1"/>
    <col min="1025" max="1025" width="0" hidden="1" customWidth="1"/>
    <col min="1026" max="1026" width="11.28515625" customWidth="1"/>
    <col min="1027" max="1027" width="12.7109375" customWidth="1"/>
    <col min="1028" max="1028" width="20.140625" customWidth="1"/>
    <col min="1029" max="1029" width="14.7109375" customWidth="1"/>
    <col min="1273" max="1273" width="7" bestFit="1" customWidth="1"/>
    <col min="1274" max="1274" width="26.28515625" customWidth="1"/>
    <col min="1275" max="1275" width="14.140625" customWidth="1"/>
    <col min="1276" max="1276" width="13.7109375" customWidth="1"/>
    <col min="1277" max="1277" width="12.5703125" customWidth="1"/>
    <col min="1278" max="1280" width="11.28515625" customWidth="1"/>
    <col min="1281" max="1281" width="0" hidden="1" customWidth="1"/>
    <col min="1282" max="1282" width="11.28515625" customWidth="1"/>
    <col min="1283" max="1283" width="12.7109375" customWidth="1"/>
    <col min="1284" max="1284" width="20.140625" customWidth="1"/>
    <col min="1285" max="1285" width="14.7109375" customWidth="1"/>
    <col min="1529" max="1529" width="7" bestFit="1" customWidth="1"/>
    <col min="1530" max="1530" width="26.28515625" customWidth="1"/>
    <col min="1531" max="1531" width="14.140625" customWidth="1"/>
    <col min="1532" max="1532" width="13.7109375" customWidth="1"/>
    <col min="1533" max="1533" width="12.5703125" customWidth="1"/>
    <col min="1534" max="1536" width="11.28515625" customWidth="1"/>
    <col min="1537" max="1537" width="0" hidden="1" customWidth="1"/>
    <col min="1538" max="1538" width="11.28515625" customWidth="1"/>
    <col min="1539" max="1539" width="12.7109375" customWidth="1"/>
    <col min="1540" max="1540" width="20.140625" customWidth="1"/>
    <col min="1541" max="1541" width="14.7109375" customWidth="1"/>
    <col min="1785" max="1785" width="7" bestFit="1" customWidth="1"/>
    <col min="1786" max="1786" width="26.28515625" customWidth="1"/>
    <col min="1787" max="1787" width="14.140625" customWidth="1"/>
    <col min="1788" max="1788" width="13.7109375" customWidth="1"/>
    <col min="1789" max="1789" width="12.5703125" customWidth="1"/>
    <col min="1790" max="1792" width="11.28515625" customWidth="1"/>
    <col min="1793" max="1793" width="0" hidden="1" customWidth="1"/>
    <col min="1794" max="1794" width="11.28515625" customWidth="1"/>
    <col min="1795" max="1795" width="12.7109375" customWidth="1"/>
    <col min="1796" max="1796" width="20.140625" customWidth="1"/>
    <col min="1797" max="1797" width="14.7109375" customWidth="1"/>
    <col min="2041" max="2041" width="7" bestFit="1" customWidth="1"/>
    <col min="2042" max="2042" width="26.28515625" customWidth="1"/>
    <col min="2043" max="2043" width="14.140625" customWidth="1"/>
    <col min="2044" max="2044" width="13.7109375" customWidth="1"/>
    <col min="2045" max="2045" width="12.5703125" customWidth="1"/>
    <col min="2046" max="2048" width="11.28515625" customWidth="1"/>
    <col min="2049" max="2049" width="0" hidden="1" customWidth="1"/>
    <col min="2050" max="2050" width="11.28515625" customWidth="1"/>
    <col min="2051" max="2051" width="12.7109375" customWidth="1"/>
    <col min="2052" max="2052" width="20.140625" customWidth="1"/>
    <col min="2053" max="2053" width="14.7109375" customWidth="1"/>
    <col min="2297" max="2297" width="7" bestFit="1" customWidth="1"/>
    <col min="2298" max="2298" width="26.28515625" customWidth="1"/>
    <col min="2299" max="2299" width="14.140625" customWidth="1"/>
    <col min="2300" max="2300" width="13.7109375" customWidth="1"/>
    <col min="2301" max="2301" width="12.5703125" customWidth="1"/>
    <col min="2302" max="2304" width="11.28515625" customWidth="1"/>
    <col min="2305" max="2305" width="0" hidden="1" customWidth="1"/>
    <col min="2306" max="2306" width="11.28515625" customWidth="1"/>
    <col min="2307" max="2307" width="12.7109375" customWidth="1"/>
    <col min="2308" max="2308" width="20.140625" customWidth="1"/>
    <col min="2309" max="2309" width="14.7109375" customWidth="1"/>
    <col min="2553" max="2553" width="7" bestFit="1" customWidth="1"/>
    <col min="2554" max="2554" width="26.28515625" customWidth="1"/>
    <col min="2555" max="2555" width="14.140625" customWidth="1"/>
    <col min="2556" max="2556" width="13.7109375" customWidth="1"/>
    <col min="2557" max="2557" width="12.5703125" customWidth="1"/>
    <col min="2558" max="2560" width="11.28515625" customWidth="1"/>
    <col min="2561" max="2561" width="0" hidden="1" customWidth="1"/>
    <col min="2562" max="2562" width="11.28515625" customWidth="1"/>
    <col min="2563" max="2563" width="12.7109375" customWidth="1"/>
    <col min="2564" max="2564" width="20.140625" customWidth="1"/>
    <col min="2565" max="2565" width="14.7109375" customWidth="1"/>
    <col min="2809" max="2809" width="7" bestFit="1" customWidth="1"/>
    <col min="2810" max="2810" width="26.28515625" customWidth="1"/>
    <col min="2811" max="2811" width="14.140625" customWidth="1"/>
    <col min="2812" max="2812" width="13.7109375" customWidth="1"/>
    <col min="2813" max="2813" width="12.5703125" customWidth="1"/>
    <col min="2814" max="2816" width="11.28515625" customWidth="1"/>
    <col min="2817" max="2817" width="0" hidden="1" customWidth="1"/>
    <col min="2818" max="2818" width="11.28515625" customWidth="1"/>
    <col min="2819" max="2819" width="12.7109375" customWidth="1"/>
    <col min="2820" max="2820" width="20.140625" customWidth="1"/>
    <col min="2821" max="2821" width="14.7109375" customWidth="1"/>
    <col min="3065" max="3065" width="7" bestFit="1" customWidth="1"/>
    <col min="3066" max="3066" width="26.28515625" customWidth="1"/>
    <col min="3067" max="3067" width="14.140625" customWidth="1"/>
    <col min="3068" max="3068" width="13.7109375" customWidth="1"/>
    <col min="3069" max="3069" width="12.5703125" customWidth="1"/>
    <col min="3070" max="3072" width="11.28515625" customWidth="1"/>
    <col min="3073" max="3073" width="0" hidden="1" customWidth="1"/>
    <col min="3074" max="3074" width="11.28515625" customWidth="1"/>
    <col min="3075" max="3075" width="12.7109375" customWidth="1"/>
    <col min="3076" max="3076" width="20.140625" customWidth="1"/>
    <col min="3077" max="3077" width="14.7109375" customWidth="1"/>
    <col min="3321" max="3321" width="7" bestFit="1" customWidth="1"/>
    <col min="3322" max="3322" width="26.28515625" customWidth="1"/>
    <col min="3323" max="3323" width="14.140625" customWidth="1"/>
    <col min="3324" max="3324" width="13.7109375" customWidth="1"/>
    <col min="3325" max="3325" width="12.5703125" customWidth="1"/>
    <col min="3326" max="3328" width="11.28515625" customWidth="1"/>
    <col min="3329" max="3329" width="0" hidden="1" customWidth="1"/>
    <col min="3330" max="3330" width="11.28515625" customWidth="1"/>
    <col min="3331" max="3331" width="12.7109375" customWidth="1"/>
    <col min="3332" max="3332" width="20.140625" customWidth="1"/>
    <col min="3333" max="3333" width="14.7109375" customWidth="1"/>
    <col min="3577" max="3577" width="7" bestFit="1" customWidth="1"/>
    <col min="3578" max="3578" width="26.28515625" customWidth="1"/>
    <col min="3579" max="3579" width="14.140625" customWidth="1"/>
    <col min="3580" max="3580" width="13.7109375" customWidth="1"/>
    <col min="3581" max="3581" width="12.5703125" customWidth="1"/>
    <col min="3582" max="3584" width="11.28515625" customWidth="1"/>
    <col min="3585" max="3585" width="0" hidden="1" customWidth="1"/>
    <col min="3586" max="3586" width="11.28515625" customWidth="1"/>
    <col min="3587" max="3587" width="12.7109375" customWidth="1"/>
    <col min="3588" max="3588" width="20.140625" customWidth="1"/>
    <col min="3589" max="3589" width="14.7109375" customWidth="1"/>
    <col min="3833" max="3833" width="7" bestFit="1" customWidth="1"/>
    <col min="3834" max="3834" width="26.28515625" customWidth="1"/>
    <col min="3835" max="3835" width="14.140625" customWidth="1"/>
    <col min="3836" max="3836" width="13.7109375" customWidth="1"/>
    <col min="3837" max="3837" width="12.5703125" customWidth="1"/>
    <col min="3838" max="3840" width="11.28515625" customWidth="1"/>
    <col min="3841" max="3841" width="0" hidden="1" customWidth="1"/>
    <col min="3842" max="3842" width="11.28515625" customWidth="1"/>
    <col min="3843" max="3843" width="12.7109375" customWidth="1"/>
    <col min="3844" max="3844" width="20.140625" customWidth="1"/>
    <col min="3845" max="3845" width="14.7109375" customWidth="1"/>
    <col min="4089" max="4089" width="7" bestFit="1" customWidth="1"/>
    <col min="4090" max="4090" width="26.28515625" customWidth="1"/>
    <col min="4091" max="4091" width="14.140625" customWidth="1"/>
    <col min="4092" max="4092" width="13.7109375" customWidth="1"/>
    <col min="4093" max="4093" width="12.5703125" customWidth="1"/>
    <col min="4094" max="4096" width="11.28515625" customWidth="1"/>
    <col min="4097" max="4097" width="0" hidden="1" customWidth="1"/>
    <col min="4098" max="4098" width="11.28515625" customWidth="1"/>
    <col min="4099" max="4099" width="12.7109375" customWidth="1"/>
    <col min="4100" max="4100" width="20.140625" customWidth="1"/>
    <col min="4101" max="4101" width="14.7109375" customWidth="1"/>
    <col min="4345" max="4345" width="7" bestFit="1" customWidth="1"/>
    <col min="4346" max="4346" width="26.28515625" customWidth="1"/>
    <col min="4347" max="4347" width="14.140625" customWidth="1"/>
    <col min="4348" max="4348" width="13.7109375" customWidth="1"/>
    <col min="4349" max="4349" width="12.5703125" customWidth="1"/>
    <col min="4350" max="4352" width="11.28515625" customWidth="1"/>
    <col min="4353" max="4353" width="0" hidden="1" customWidth="1"/>
    <col min="4354" max="4354" width="11.28515625" customWidth="1"/>
    <col min="4355" max="4355" width="12.7109375" customWidth="1"/>
    <col min="4356" max="4356" width="20.140625" customWidth="1"/>
    <col min="4357" max="4357" width="14.7109375" customWidth="1"/>
    <col min="4601" max="4601" width="7" bestFit="1" customWidth="1"/>
    <col min="4602" max="4602" width="26.28515625" customWidth="1"/>
    <col min="4603" max="4603" width="14.140625" customWidth="1"/>
    <col min="4604" max="4604" width="13.7109375" customWidth="1"/>
    <col min="4605" max="4605" width="12.5703125" customWidth="1"/>
    <col min="4606" max="4608" width="11.28515625" customWidth="1"/>
    <col min="4609" max="4609" width="0" hidden="1" customWidth="1"/>
    <col min="4610" max="4610" width="11.28515625" customWidth="1"/>
    <col min="4611" max="4611" width="12.7109375" customWidth="1"/>
    <col min="4612" max="4612" width="20.140625" customWidth="1"/>
    <col min="4613" max="4613" width="14.7109375" customWidth="1"/>
    <col min="4857" max="4857" width="7" bestFit="1" customWidth="1"/>
    <col min="4858" max="4858" width="26.28515625" customWidth="1"/>
    <col min="4859" max="4859" width="14.140625" customWidth="1"/>
    <col min="4860" max="4860" width="13.7109375" customWidth="1"/>
    <col min="4861" max="4861" width="12.5703125" customWidth="1"/>
    <col min="4862" max="4864" width="11.28515625" customWidth="1"/>
    <col min="4865" max="4865" width="0" hidden="1" customWidth="1"/>
    <col min="4866" max="4866" width="11.28515625" customWidth="1"/>
    <col min="4867" max="4867" width="12.7109375" customWidth="1"/>
    <col min="4868" max="4868" width="20.140625" customWidth="1"/>
    <col min="4869" max="4869" width="14.7109375" customWidth="1"/>
    <col min="5113" max="5113" width="7" bestFit="1" customWidth="1"/>
    <col min="5114" max="5114" width="26.28515625" customWidth="1"/>
    <col min="5115" max="5115" width="14.140625" customWidth="1"/>
    <col min="5116" max="5116" width="13.7109375" customWidth="1"/>
    <col min="5117" max="5117" width="12.5703125" customWidth="1"/>
    <col min="5118" max="5120" width="11.28515625" customWidth="1"/>
    <col min="5121" max="5121" width="0" hidden="1" customWidth="1"/>
    <col min="5122" max="5122" width="11.28515625" customWidth="1"/>
    <col min="5123" max="5123" width="12.7109375" customWidth="1"/>
    <col min="5124" max="5124" width="20.140625" customWidth="1"/>
    <col min="5125" max="5125" width="14.7109375" customWidth="1"/>
    <col min="5369" max="5369" width="7" bestFit="1" customWidth="1"/>
    <col min="5370" max="5370" width="26.28515625" customWidth="1"/>
    <col min="5371" max="5371" width="14.140625" customWidth="1"/>
    <col min="5372" max="5372" width="13.7109375" customWidth="1"/>
    <col min="5373" max="5373" width="12.5703125" customWidth="1"/>
    <col min="5374" max="5376" width="11.28515625" customWidth="1"/>
    <col min="5377" max="5377" width="0" hidden="1" customWidth="1"/>
    <col min="5378" max="5378" width="11.28515625" customWidth="1"/>
    <col min="5379" max="5379" width="12.7109375" customWidth="1"/>
    <col min="5380" max="5380" width="20.140625" customWidth="1"/>
    <col min="5381" max="5381" width="14.7109375" customWidth="1"/>
    <col min="5625" max="5625" width="7" bestFit="1" customWidth="1"/>
    <col min="5626" max="5626" width="26.28515625" customWidth="1"/>
    <col min="5627" max="5627" width="14.140625" customWidth="1"/>
    <col min="5628" max="5628" width="13.7109375" customWidth="1"/>
    <col min="5629" max="5629" width="12.5703125" customWidth="1"/>
    <col min="5630" max="5632" width="11.28515625" customWidth="1"/>
    <col min="5633" max="5633" width="0" hidden="1" customWidth="1"/>
    <col min="5634" max="5634" width="11.28515625" customWidth="1"/>
    <col min="5635" max="5635" width="12.7109375" customWidth="1"/>
    <col min="5636" max="5636" width="20.140625" customWidth="1"/>
    <col min="5637" max="5637" width="14.7109375" customWidth="1"/>
    <col min="5881" max="5881" width="7" bestFit="1" customWidth="1"/>
    <col min="5882" max="5882" width="26.28515625" customWidth="1"/>
    <col min="5883" max="5883" width="14.140625" customWidth="1"/>
    <col min="5884" max="5884" width="13.7109375" customWidth="1"/>
    <col min="5885" max="5885" width="12.5703125" customWidth="1"/>
    <col min="5886" max="5888" width="11.28515625" customWidth="1"/>
    <col min="5889" max="5889" width="0" hidden="1" customWidth="1"/>
    <col min="5890" max="5890" width="11.28515625" customWidth="1"/>
    <col min="5891" max="5891" width="12.7109375" customWidth="1"/>
    <col min="5892" max="5892" width="20.140625" customWidth="1"/>
    <col min="5893" max="5893" width="14.7109375" customWidth="1"/>
    <col min="6137" max="6137" width="7" bestFit="1" customWidth="1"/>
    <col min="6138" max="6138" width="26.28515625" customWidth="1"/>
    <col min="6139" max="6139" width="14.140625" customWidth="1"/>
    <col min="6140" max="6140" width="13.7109375" customWidth="1"/>
    <col min="6141" max="6141" width="12.5703125" customWidth="1"/>
    <col min="6142" max="6144" width="11.28515625" customWidth="1"/>
    <col min="6145" max="6145" width="0" hidden="1" customWidth="1"/>
    <col min="6146" max="6146" width="11.28515625" customWidth="1"/>
    <col min="6147" max="6147" width="12.7109375" customWidth="1"/>
    <col min="6148" max="6148" width="20.140625" customWidth="1"/>
    <col min="6149" max="6149" width="14.7109375" customWidth="1"/>
    <col min="6393" max="6393" width="7" bestFit="1" customWidth="1"/>
    <col min="6394" max="6394" width="26.28515625" customWidth="1"/>
    <col min="6395" max="6395" width="14.140625" customWidth="1"/>
    <col min="6396" max="6396" width="13.7109375" customWidth="1"/>
    <col min="6397" max="6397" width="12.5703125" customWidth="1"/>
    <col min="6398" max="6400" width="11.28515625" customWidth="1"/>
    <col min="6401" max="6401" width="0" hidden="1" customWidth="1"/>
    <col min="6402" max="6402" width="11.28515625" customWidth="1"/>
    <col min="6403" max="6403" width="12.7109375" customWidth="1"/>
    <col min="6404" max="6404" width="20.140625" customWidth="1"/>
    <col min="6405" max="6405" width="14.7109375" customWidth="1"/>
    <col min="6649" max="6649" width="7" bestFit="1" customWidth="1"/>
    <col min="6650" max="6650" width="26.28515625" customWidth="1"/>
    <col min="6651" max="6651" width="14.140625" customWidth="1"/>
    <col min="6652" max="6652" width="13.7109375" customWidth="1"/>
    <col min="6653" max="6653" width="12.5703125" customWidth="1"/>
    <col min="6654" max="6656" width="11.28515625" customWidth="1"/>
    <col min="6657" max="6657" width="0" hidden="1" customWidth="1"/>
    <col min="6658" max="6658" width="11.28515625" customWidth="1"/>
    <col min="6659" max="6659" width="12.7109375" customWidth="1"/>
    <col min="6660" max="6660" width="20.140625" customWidth="1"/>
    <col min="6661" max="6661" width="14.7109375" customWidth="1"/>
    <col min="6905" max="6905" width="7" bestFit="1" customWidth="1"/>
    <col min="6906" max="6906" width="26.28515625" customWidth="1"/>
    <col min="6907" max="6907" width="14.140625" customWidth="1"/>
    <col min="6908" max="6908" width="13.7109375" customWidth="1"/>
    <col min="6909" max="6909" width="12.5703125" customWidth="1"/>
    <col min="6910" max="6912" width="11.28515625" customWidth="1"/>
    <col min="6913" max="6913" width="0" hidden="1" customWidth="1"/>
    <col min="6914" max="6914" width="11.28515625" customWidth="1"/>
    <col min="6915" max="6915" width="12.7109375" customWidth="1"/>
    <col min="6916" max="6916" width="20.140625" customWidth="1"/>
    <col min="6917" max="6917" width="14.7109375" customWidth="1"/>
    <col min="7161" max="7161" width="7" bestFit="1" customWidth="1"/>
    <col min="7162" max="7162" width="26.28515625" customWidth="1"/>
    <col min="7163" max="7163" width="14.140625" customWidth="1"/>
    <col min="7164" max="7164" width="13.7109375" customWidth="1"/>
    <col min="7165" max="7165" width="12.5703125" customWidth="1"/>
    <col min="7166" max="7168" width="11.28515625" customWidth="1"/>
    <col min="7169" max="7169" width="0" hidden="1" customWidth="1"/>
    <col min="7170" max="7170" width="11.28515625" customWidth="1"/>
    <col min="7171" max="7171" width="12.7109375" customWidth="1"/>
    <col min="7172" max="7172" width="20.140625" customWidth="1"/>
    <col min="7173" max="7173" width="14.7109375" customWidth="1"/>
    <col min="7417" max="7417" width="7" bestFit="1" customWidth="1"/>
    <col min="7418" max="7418" width="26.28515625" customWidth="1"/>
    <col min="7419" max="7419" width="14.140625" customWidth="1"/>
    <col min="7420" max="7420" width="13.7109375" customWidth="1"/>
    <col min="7421" max="7421" width="12.5703125" customWidth="1"/>
    <col min="7422" max="7424" width="11.28515625" customWidth="1"/>
    <col min="7425" max="7425" width="0" hidden="1" customWidth="1"/>
    <col min="7426" max="7426" width="11.28515625" customWidth="1"/>
    <col min="7427" max="7427" width="12.7109375" customWidth="1"/>
    <col min="7428" max="7428" width="20.140625" customWidth="1"/>
    <col min="7429" max="7429" width="14.7109375" customWidth="1"/>
    <col min="7673" max="7673" width="7" bestFit="1" customWidth="1"/>
    <col min="7674" max="7674" width="26.28515625" customWidth="1"/>
    <col min="7675" max="7675" width="14.140625" customWidth="1"/>
    <col min="7676" max="7676" width="13.7109375" customWidth="1"/>
    <col min="7677" max="7677" width="12.5703125" customWidth="1"/>
    <col min="7678" max="7680" width="11.28515625" customWidth="1"/>
    <col min="7681" max="7681" width="0" hidden="1" customWidth="1"/>
    <col min="7682" max="7682" width="11.28515625" customWidth="1"/>
    <col min="7683" max="7683" width="12.7109375" customWidth="1"/>
    <col min="7684" max="7684" width="20.140625" customWidth="1"/>
    <col min="7685" max="7685" width="14.7109375" customWidth="1"/>
    <col min="7929" max="7929" width="7" bestFit="1" customWidth="1"/>
    <col min="7930" max="7930" width="26.28515625" customWidth="1"/>
    <col min="7931" max="7931" width="14.140625" customWidth="1"/>
    <col min="7932" max="7932" width="13.7109375" customWidth="1"/>
    <col min="7933" max="7933" width="12.5703125" customWidth="1"/>
    <col min="7934" max="7936" width="11.28515625" customWidth="1"/>
    <col min="7937" max="7937" width="0" hidden="1" customWidth="1"/>
    <col min="7938" max="7938" width="11.28515625" customWidth="1"/>
    <col min="7939" max="7939" width="12.7109375" customWidth="1"/>
    <col min="7940" max="7940" width="20.140625" customWidth="1"/>
    <col min="7941" max="7941" width="14.7109375" customWidth="1"/>
    <col min="8185" max="8185" width="7" bestFit="1" customWidth="1"/>
    <col min="8186" max="8186" width="26.28515625" customWidth="1"/>
    <col min="8187" max="8187" width="14.140625" customWidth="1"/>
    <col min="8188" max="8188" width="13.7109375" customWidth="1"/>
    <col min="8189" max="8189" width="12.5703125" customWidth="1"/>
    <col min="8190" max="8192" width="11.28515625" customWidth="1"/>
    <col min="8193" max="8193" width="0" hidden="1" customWidth="1"/>
    <col min="8194" max="8194" width="11.28515625" customWidth="1"/>
    <col min="8195" max="8195" width="12.7109375" customWidth="1"/>
    <col min="8196" max="8196" width="20.140625" customWidth="1"/>
    <col min="8197" max="8197" width="14.7109375" customWidth="1"/>
    <col min="8441" max="8441" width="7" bestFit="1" customWidth="1"/>
    <col min="8442" max="8442" width="26.28515625" customWidth="1"/>
    <col min="8443" max="8443" width="14.140625" customWidth="1"/>
    <col min="8444" max="8444" width="13.7109375" customWidth="1"/>
    <col min="8445" max="8445" width="12.5703125" customWidth="1"/>
    <col min="8446" max="8448" width="11.28515625" customWidth="1"/>
    <col min="8449" max="8449" width="0" hidden="1" customWidth="1"/>
    <col min="8450" max="8450" width="11.28515625" customWidth="1"/>
    <col min="8451" max="8451" width="12.7109375" customWidth="1"/>
    <col min="8452" max="8452" width="20.140625" customWidth="1"/>
    <col min="8453" max="8453" width="14.7109375" customWidth="1"/>
    <col min="8697" max="8697" width="7" bestFit="1" customWidth="1"/>
    <col min="8698" max="8698" width="26.28515625" customWidth="1"/>
    <col min="8699" max="8699" width="14.140625" customWidth="1"/>
    <col min="8700" max="8700" width="13.7109375" customWidth="1"/>
    <col min="8701" max="8701" width="12.5703125" customWidth="1"/>
    <col min="8702" max="8704" width="11.28515625" customWidth="1"/>
    <col min="8705" max="8705" width="0" hidden="1" customWidth="1"/>
    <col min="8706" max="8706" width="11.28515625" customWidth="1"/>
    <col min="8707" max="8707" width="12.7109375" customWidth="1"/>
    <col min="8708" max="8708" width="20.140625" customWidth="1"/>
    <col min="8709" max="8709" width="14.7109375" customWidth="1"/>
    <col min="8953" max="8953" width="7" bestFit="1" customWidth="1"/>
    <col min="8954" max="8954" width="26.28515625" customWidth="1"/>
    <col min="8955" max="8955" width="14.140625" customWidth="1"/>
    <col min="8956" max="8956" width="13.7109375" customWidth="1"/>
    <col min="8957" max="8957" width="12.5703125" customWidth="1"/>
    <col min="8958" max="8960" width="11.28515625" customWidth="1"/>
    <col min="8961" max="8961" width="0" hidden="1" customWidth="1"/>
    <col min="8962" max="8962" width="11.28515625" customWidth="1"/>
    <col min="8963" max="8963" width="12.7109375" customWidth="1"/>
    <col min="8964" max="8964" width="20.140625" customWidth="1"/>
    <col min="8965" max="8965" width="14.7109375" customWidth="1"/>
    <col min="9209" max="9209" width="7" bestFit="1" customWidth="1"/>
    <col min="9210" max="9210" width="26.28515625" customWidth="1"/>
    <col min="9211" max="9211" width="14.140625" customWidth="1"/>
    <col min="9212" max="9212" width="13.7109375" customWidth="1"/>
    <col min="9213" max="9213" width="12.5703125" customWidth="1"/>
    <col min="9214" max="9216" width="11.28515625" customWidth="1"/>
    <col min="9217" max="9217" width="0" hidden="1" customWidth="1"/>
    <col min="9218" max="9218" width="11.28515625" customWidth="1"/>
    <col min="9219" max="9219" width="12.7109375" customWidth="1"/>
    <col min="9220" max="9220" width="20.140625" customWidth="1"/>
    <col min="9221" max="9221" width="14.7109375" customWidth="1"/>
    <col min="9465" max="9465" width="7" bestFit="1" customWidth="1"/>
    <col min="9466" max="9466" width="26.28515625" customWidth="1"/>
    <col min="9467" max="9467" width="14.140625" customWidth="1"/>
    <col min="9468" max="9468" width="13.7109375" customWidth="1"/>
    <col min="9469" max="9469" width="12.5703125" customWidth="1"/>
    <col min="9470" max="9472" width="11.28515625" customWidth="1"/>
    <col min="9473" max="9473" width="0" hidden="1" customWidth="1"/>
    <col min="9474" max="9474" width="11.28515625" customWidth="1"/>
    <col min="9475" max="9475" width="12.7109375" customWidth="1"/>
    <col min="9476" max="9476" width="20.140625" customWidth="1"/>
    <col min="9477" max="9477" width="14.7109375" customWidth="1"/>
    <col min="9721" max="9721" width="7" bestFit="1" customWidth="1"/>
    <col min="9722" max="9722" width="26.28515625" customWidth="1"/>
    <col min="9723" max="9723" width="14.140625" customWidth="1"/>
    <col min="9724" max="9724" width="13.7109375" customWidth="1"/>
    <col min="9725" max="9725" width="12.5703125" customWidth="1"/>
    <col min="9726" max="9728" width="11.28515625" customWidth="1"/>
    <col min="9729" max="9729" width="0" hidden="1" customWidth="1"/>
    <col min="9730" max="9730" width="11.28515625" customWidth="1"/>
    <col min="9731" max="9731" width="12.7109375" customWidth="1"/>
    <col min="9732" max="9732" width="20.140625" customWidth="1"/>
    <col min="9733" max="9733" width="14.7109375" customWidth="1"/>
    <col min="9977" max="9977" width="7" bestFit="1" customWidth="1"/>
    <col min="9978" max="9978" width="26.28515625" customWidth="1"/>
    <col min="9979" max="9979" width="14.140625" customWidth="1"/>
    <col min="9980" max="9980" width="13.7109375" customWidth="1"/>
    <col min="9981" max="9981" width="12.5703125" customWidth="1"/>
    <col min="9982" max="9984" width="11.28515625" customWidth="1"/>
    <col min="9985" max="9985" width="0" hidden="1" customWidth="1"/>
    <col min="9986" max="9986" width="11.28515625" customWidth="1"/>
    <col min="9987" max="9987" width="12.7109375" customWidth="1"/>
    <col min="9988" max="9988" width="20.140625" customWidth="1"/>
    <col min="9989" max="9989" width="14.7109375" customWidth="1"/>
    <col min="10233" max="10233" width="7" bestFit="1" customWidth="1"/>
    <col min="10234" max="10234" width="26.28515625" customWidth="1"/>
    <col min="10235" max="10235" width="14.140625" customWidth="1"/>
    <col min="10236" max="10236" width="13.7109375" customWidth="1"/>
    <col min="10237" max="10237" width="12.5703125" customWidth="1"/>
    <col min="10238" max="10240" width="11.28515625" customWidth="1"/>
    <col min="10241" max="10241" width="0" hidden="1" customWidth="1"/>
    <col min="10242" max="10242" width="11.28515625" customWidth="1"/>
    <col min="10243" max="10243" width="12.7109375" customWidth="1"/>
    <col min="10244" max="10244" width="20.140625" customWidth="1"/>
    <col min="10245" max="10245" width="14.7109375" customWidth="1"/>
    <col min="10489" max="10489" width="7" bestFit="1" customWidth="1"/>
    <col min="10490" max="10490" width="26.28515625" customWidth="1"/>
    <col min="10491" max="10491" width="14.140625" customWidth="1"/>
    <col min="10492" max="10492" width="13.7109375" customWidth="1"/>
    <col min="10493" max="10493" width="12.5703125" customWidth="1"/>
    <col min="10494" max="10496" width="11.28515625" customWidth="1"/>
    <col min="10497" max="10497" width="0" hidden="1" customWidth="1"/>
    <col min="10498" max="10498" width="11.28515625" customWidth="1"/>
    <col min="10499" max="10499" width="12.7109375" customWidth="1"/>
    <col min="10500" max="10500" width="20.140625" customWidth="1"/>
    <col min="10501" max="10501" width="14.7109375" customWidth="1"/>
    <col min="10745" max="10745" width="7" bestFit="1" customWidth="1"/>
    <col min="10746" max="10746" width="26.28515625" customWidth="1"/>
    <col min="10747" max="10747" width="14.140625" customWidth="1"/>
    <col min="10748" max="10748" width="13.7109375" customWidth="1"/>
    <col min="10749" max="10749" width="12.5703125" customWidth="1"/>
    <col min="10750" max="10752" width="11.28515625" customWidth="1"/>
    <col min="10753" max="10753" width="0" hidden="1" customWidth="1"/>
    <col min="10754" max="10754" width="11.28515625" customWidth="1"/>
    <col min="10755" max="10755" width="12.7109375" customWidth="1"/>
    <col min="10756" max="10756" width="20.140625" customWidth="1"/>
    <col min="10757" max="10757" width="14.7109375" customWidth="1"/>
    <col min="11001" max="11001" width="7" bestFit="1" customWidth="1"/>
    <col min="11002" max="11002" width="26.28515625" customWidth="1"/>
    <col min="11003" max="11003" width="14.140625" customWidth="1"/>
    <col min="11004" max="11004" width="13.7109375" customWidth="1"/>
    <col min="11005" max="11005" width="12.5703125" customWidth="1"/>
    <col min="11006" max="11008" width="11.28515625" customWidth="1"/>
    <col min="11009" max="11009" width="0" hidden="1" customWidth="1"/>
    <col min="11010" max="11010" width="11.28515625" customWidth="1"/>
    <col min="11011" max="11011" width="12.7109375" customWidth="1"/>
    <col min="11012" max="11012" width="20.140625" customWidth="1"/>
    <col min="11013" max="11013" width="14.7109375" customWidth="1"/>
    <col min="11257" max="11257" width="7" bestFit="1" customWidth="1"/>
    <col min="11258" max="11258" width="26.28515625" customWidth="1"/>
    <col min="11259" max="11259" width="14.140625" customWidth="1"/>
    <col min="11260" max="11260" width="13.7109375" customWidth="1"/>
    <col min="11261" max="11261" width="12.5703125" customWidth="1"/>
    <col min="11262" max="11264" width="11.28515625" customWidth="1"/>
    <col min="11265" max="11265" width="0" hidden="1" customWidth="1"/>
    <col min="11266" max="11266" width="11.28515625" customWidth="1"/>
    <col min="11267" max="11267" width="12.7109375" customWidth="1"/>
    <col min="11268" max="11268" width="20.140625" customWidth="1"/>
    <col min="11269" max="11269" width="14.7109375" customWidth="1"/>
    <col min="11513" max="11513" width="7" bestFit="1" customWidth="1"/>
    <col min="11514" max="11514" width="26.28515625" customWidth="1"/>
    <col min="11515" max="11515" width="14.140625" customWidth="1"/>
    <col min="11516" max="11516" width="13.7109375" customWidth="1"/>
    <col min="11517" max="11517" width="12.5703125" customWidth="1"/>
    <col min="11518" max="11520" width="11.28515625" customWidth="1"/>
    <col min="11521" max="11521" width="0" hidden="1" customWidth="1"/>
    <col min="11522" max="11522" width="11.28515625" customWidth="1"/>
    <col min="11523" max="11523" width="12.7109375" customWidth="1"/>
    <col min="11524" max="11524" width="20.140625" customWidth="1"/>
    <col min="11525" max="11525" width="14.7109375" customWidth="1"/>
    <col min="11769" max="11769" width="7" bestFit="1" customWidth="1"/>
    <col min="11770" max="11770" width="26.28515625" customWidth="1"/>
    <col min="11771" max="11771" width="14.140625" customWidth="1"/>
    <col min="11772" max="11772" width="13.7109375" customWidth="1"/>
    <col min="11773" max="11773" width="12.5703125" customWidth="1"/>
    <col min="11774" max="11776" width="11.28515625" customWidth="1"/>
    <col min="11777" max="11777" width="0" hidden="1" customWidth="1"/>
    <col min="11778" max="11778" width="11.28515625" customWidth="1"/>
    <col min="11779" max="11779" width="12.7109375" customWidth="1"/>
    <col min="11780" max="11780" width="20.140625" customWidth="1"/>
    <col min="11781" max="11781" width="14.7109375" customWidth="1"/>
    <col min="12025" max="12025" width="7" bestFit="1" customWidth="1"/>
    <col min="12026" max="12026" width="26.28515625" customWidth="1"/>
    <col min="12027" max="12027" width="14.140625" customWidth="1"/>
    <col min="12028" max="12028" width="13.7109375" customWidth="1"/>
    <col min="12029" max="12029" width="12.5703125" customWidth="1"/>
    <col min="12030" max="12032" width="11.28515625" customWidth="1"/>
    <col min="12033" max="12033" width="0" hidden="1" customWidth="1"/>
    <col min="12034" max="12034" width="11.28515625" customWidth="1"/>
    <col min="12035" max="12035" width="12.7109375" customWidth="1"/>
    <col min="12036" max="12036" width="20.140625" customWidth="1"/>
    <col min="12037" max="12037" width="14.7109375" customWidth="1"/>
    <col min="12281" max="12281" width="7" bestFit="1" customWidth="1"/>
    <col min="12282" max="12282" width="26.28515625" customWidth="1"/>
    <col min="12283" max="12283" width="14.140625" customWidth="1"/>
    <col min="12284" max="12284" width="13.7109375" customWidth="1"/>
    <col min="12285" max="12285" width="12.5703125" customWidth="1"/>
    <col min="12286" max="12288" width="11.28515625" customWidth="1"/>
    <col min="12289" max="12289" width="0" hidden="1" customWidth="1"/>
    <col min="12290" max="12290" width="11.28515625" customWidth="1"/>
    <col min="12291" max="12291" width="12.7109375" customWidth="1"/>
    <col min="12292" max="12292" width="20.140625" customWidth="1"/>
    <col min="12293" max="12293" width="14.7109375" customWidth="1"/>
    <col min="12537" max="12537" width="7" bestFit="1" customWidth="1"/>
    <col min="12538" max="12538" width="26.28515625" customWidth="1"/>
    <col min="12539" max="12539" width="14.140625" customWidth="1"/>
    <col min="12540" max="12540" width="13.7109375" customWidth="1"/>
    <col min="12541" max="12541" width="12.5703125" customWidth="1"/>
    <col min="12542" max="12544" width="11.28515625" customWidth="1"/>
    <col min="12545" max="12545" width="0" hidden="1" customWidth="1"/>
    <col min="12546" max="12546" width="11.28515625" customWidth="1"/>
    <col min="12547" max="12547" width="12.7109375" customWidth="1"/>
    <col min="12548" max="12548" width="20.140625" customWidth="1"/>
    <col min="12549" max="12549" width="14.7109375" customWidth="1"/>
    <col min="12793" max="12793" width="7" bestFit="1" customWidth="1"/>
    <col min="12794" max="12794" width="26.28515625" customWidth="1"/>
    <col min="12795" max="12795" width="14.140625" customWidth="1"/>
    <col min="12796" max="12796" width="13.7109375" customWidth="1"/>
    <col min="12797" max="12797" width="12.5703125" customWidth="1"/>
    <col min="12798" max="12800" width="11.28515625" customWidth="1"/>
    <col min="12801" max="12801" width="0" hidden="1" customWidth="1"/>
    <col min="12802" max="12802" width="11.28515625" customWidth="1"/>
    <col min="12803" max="12803" width="12.7109375" customWidth="1"/>
    <col min="12804" max="12804" width="20.140625" customWidth="1"/>
    <col min="12805" max="12805" width="14.7109375" customWidth="1"/>
    <col min="13049" max="13049" width="7" bestFit="1" customWidth="1"/>
    <col min="13050" max="13050" width="26.28515625" customWidth="1"/>
    <col min="13051" max="13051" width="14.140625" customWidth="1"/>
    <col min="13052" max="13052" width="13.7109375" customWidth="1"/>
    <col min="13053" max="13053" width="12.5703125" customWidth="1"/>
    <col min="13054" max="13056" width="11.28515625" customWidth="1"/>
    <col min="13057" max="13057" width="0" hidden="1" customWidth="1"/>
    <col min="13058" max="13058" width="11.28515625" customWidth="1"/>
    <col min="13059" max="13059" width="12.7109375" customWidth="1"/>
    <col min="13060" max="13060" width="20.140625" customWidth="1"/>
    <col min="13061" max="13061" width="14.7109375" customWidth="1"/>
    <col min="13305" max="13305" width="7" bestFit="1" customWidth="1"/>
    <col min="13306" max="13306" width="26.28515625" customWidth="1"/>
    <col min="13307" max="13307" width="14.140625" customWidth="1"/>
    <col min="13308" max="13308" width="13.7109375" customWidth="1"/>
    <col min="13309" max="13309" width="12.5703125" customWidth="1"/>
    <col min="13310" max="13312" width="11.28515625" customWidth="1"/>
    <col min="13313" max="13313" width="0" hidden="1" customWidth="1"/>
    <col min="13314" max="13314" width="11.28515625" customWidth="1"/>
    <col min="13315" max="13315" width="12.7109375" customWidth="1"/>
    <col min="13316" max="13316" width="20.140625" customWidth="1"/>
    <col min="13317" max="13317" width="14.7109375" customWidth="1"/>
    <col min="13561" max="13561" width="7" bestFit="1" customWidth="1"/>
    <col min="13562" max="13562" width="26.28515625" customWidth="1"/>
    <col min="13563" max="13563" width="14.140625" customWidth="1"/>
    <col min="13564" max="13564" width="13.7109375" customWidth="1"/>
    <col min="13565" max="13565" width="12.5703125" customWidth="1"/>
    <col min="13566" max="13568" width="11.28515625" customWidth="1"/>
    <col min="13569" max="13569" width="0" hidden="1" customWidth="1"/>
    <col min="13570" max="13570" width="11.28515625" customWidth="1"/>
    <col min="13571" max="13571" width="12.7109375" customWidth="1"/>
    <col min="13572" max="13572" width="20.140625" customWidth="1"/>
    <col min="13573" max="13573" width="14.7109375" customWidth="1"/>
    <col min="13817" max="13817" width="7" bestFit="1" customWidth="1"/>
    <col min="13818" max="13818" width="26.28515625" customWidth="1"/>
    <col min="13819" max="13819" width="14.140625" customWidth="1"/>
    <col min="13820" max="13820" width="13.7109375" customWidth="1"/>
    <col min="13821" max="13821" width="12.5703125" customWidth="1"/>
    <col min="13822" max="13824" width="11.28515625" customWidth="1"/>
    <col min="13825" max="13825" width="0" hidden="1" customWidth="1"/>
    <col min="13826" max="13826" width="11.28515625" customWidth="1"/>
    <col min="13827" max="13827" width="12.7109375" customWidth="1"/>
    <col min="13828" max="13828" width="20.140625" customWidth="1"/>
    <col min="13829" max="13829" width="14.7109375" customWidth="1"/>
    <col min="14073" max="14073" width="7" bestFit="1" customWidth="1"/>
    <col min="14074" max="14074" width="26.28515625" customWidth="1"/>
    <col min="14075" max="14075" width="14.140625" customWidth="1"/>
    <col min="14076" max="14076" width="13.7109375" customWidth="1"/>
    <col min="14077" max="14077" width="12.5703125" customWidth="1"/>
    <col min="14078" max="14080" width="11.28515625" customWidth="1"/>
    <col min="14081" max="14081" width="0" hidden="1" customWidth="1"/>
    <col min="14082" max="14082" width="11.28515625" customWidth="1"/>
    <col min="14083" max="14083" width="12.7109375" customWidth="1"/>
    <col min="14084" max="14084" width="20.140625" customWidth="1"/>
    <col min="14085" max="14085" width="14.7109375" customWidth="1"/>
    <col min="14329" max="14329" width="7" bestFit="1" customWidth="1"/>
    <col min="14330" max="14330" width="26.28515625" customWidth="1"/>
    <col min="14331" max="14331" width="14.140625" customWidth="1"/>
    <col min="14332" max="14332" width="13.7109375" customWidth="1"/>
    <col min="14333" max="14333" width="12.5703125" customWidth="1"/>
    <col min="14334" max="14336" width="11.28515625" customWidth="1"/>
    <col min="14337" max="14337" width="0" hidden="1" customWidth="1"/>
    <col min="14338" max="14338" width="11.28515625" customWidth="1"/>
    <col min="14339" max="14339" width="12.7109375" customWidth="1"/>
    <col min="14340" max="14340" width="20.140625" customWidth="1"/>
    <col min="14341" max="14341" width="14.7109375" customWidth="1"/>
    <col min="14585" max="14585" width="7" bestFit="1" customWidth="1"/>
    <col min="14586" max="14586" width="26.28515625" customWidth="1"/>
    <col min="14587" max="14587" width="14.140625" customWidth="1"/>
    <col min="14588" max="14588" width="13.7109375" customWidth="1"/>
    <col min="14589" max="14589" width="12.5703125" customWidth="1"/>
    <col min="14590" max="14592" width="11.28515625" customWidth="1"/>
    <col min="14593" max="14593" width="0" hidden="1" customWidth="1"/>
    <col min="14594" max="14594" width="11.28515625" customWidth="1"/>
    <col min="14595" max="14595" width="12.7109375" customWidth="1"/>
    <col min="14596" max="14596" width="20.140625" customWidth="1"/>
    <col min="14597" max="14597" width="14.7109375" customWidth="1"/>
    <col min="14841" max="14841" width="7" bestFit="1" customWidth="1"/>
    <col min="14842" max="14842" width="26.28515625" customWidth="1"/>
    <col min="14843" max="14843" width="14.140625" customWidth="1"/>
    <col min="14844" max="14844" width="13.7109375" customWidth="1"/>
    <col min="14845" max="14845" width="12.5703125" customWidth="1"/>
    <col min="14846" max="14848" width="11.28515625" customWidth="1"/>
    <col min="14849" max="14849" width="0" hidden="1" customWidth="1"/>
    <col min="14850" max="14850" width="11.28515625" customWidth="1"/>
    <col min="14851" max="14851" width="12.7109375" customWidth="1"/>
    <col min="14852" max="14852" width="20.140625" customWidth="1"/>
    <col min="14853" max="14853" width="14.7109375" customWidth="1"/>
    <col min="15097" max="15097" width="7" bestFit="1" customWidth="1"/>
    <col min="15098" max="15098" width="26.28515625" customWidth="1"/>
    <col min="15099" max="15099" width="14.140625" customWidth="1"/>
    <col min="15100" max="15100" width="13.7109375" customWidth="1"/>
    <col min="15101" max="15101" width="12.5703125" customWidth="1"/>
    <col min="15102" max="15104" width="11.28515625" customWidth="1"/>
    <col min="15105" max="15105" width="0" hidden="1" customWidth="1"/>
    <col min="15106" max="15106" width="11.28515625" customWidth="1"/>
    <col min="15107" max="15107" width="12.7109375" customWidth="1"/>
    <col min="15108" max="15108" width="20.140625" customWidth="1"/>
    <col min="15109" max="15109" width="14.7109375" customWidth="1"/>
    <col min="15353" max="15353" width="7" bestFit="1" customWidth="1"/>
    <col min="15354" max="15354" width="26.28515625" customWidth="1"/>
    <col min="15355" max="15355" width="14.140625" customWidth="1"/>
    <col min="15356" max="15356" width="13.7109375" customWidth="1"/>
    <col min="15357" max="15357" width="12.5703125" customWidth="1"/>
    <col min="15358" max="15360" width="11.28515625" customWidth="1"/>
    <col min="15361" max="15361" width="0" hidden="1" customWidth="1"/>
    <col min="15362" max="15362" width="11.28515625" customWidth="1"/>
    <col min="15363" max="15363" width="12.7109375" customWidth="1"/>
    <col min="15364" max="15364" width="20.140625" customWidth="1"/>
    <col min="15365" max="15365" width="14.7109375" customWidth="1"/>
    <col min="15609" max="15609" width="7" bestFit="1" customWidth="1"/>
    <col min="15610" max="15610" width="26.28515625" customWidth="1"/>
    <col min="15611" max="15611" width="14.140625" customWidth="1"/>
    <col min="15612" max="15612" width="13.7109375" customWidth="1"/>
    <col min="15613" max="15613" width="12.5703125" customWidth="1"/>
    <col min="15614" max="15616" width="11.28515625" customWidth="1"/>
    <col min="15617" max="15617" width="0" hidden="1" customWidth="1"/>
    <col min="15618" max="15618" width="11.28515625" customWidth="1"/>
    <col min="15619" max="15619" width="12.7109375" customWidth="1"/>
    <col min="15620" max="15620" width="20.140625" customWidth="1"/>
    <col min="15621" max="15621" width="14.7109375" customWidth="1"/>
    <col min="15865" max="15865" width="7" bestFit="1" customWidth="1"/>
    <col min="15866" max="15866" width="26.28515625" customWidth="1"/>
    <col min="15867" max="15867" width="14.140625" customWidth="1"/>
    <col min="15868" max="15868" width="13.7109375" customWidth="1"/>
    <col min="15869" max="15869" width="12.5703125" customWidth="1"/>
    <col min="15870" max="15872" width="11.28515625" customWidth="1"/>
    <col min="15873" max="15873" width="0" hidden="1" customWidth="1"/>
    <col min="15874" max="15874" width="11.28515625" customWidth="1"/>
    <col min="15875" max="15875" width="12.7109375" customWidth="1"/>
    <col min="15876" max="15876" width="20.140625" customWidth="1"/>
    <col min="15877" max="15877" width="14.7109375" customWidth="1"/>
    <col min="16121" max="16121" width="7" bestFit="1" customWidth="1"/>
    <col min="16122" max="16122" width="26.28515625" customWidth="1"/>
    <col min="16123" max="16123" width="14.140625" customWidth="1"/>
    <col min="16124" max="16124" width="13.7109375" customWidth="1"/>
    <col min="16125" max="16125" width="12.5703125" customWidth="1"/>
    <col min="16126" max="16128" width="11.28515625" customWidth="1"/>
    <col min="16129" max="16129" width="0" hidden="1" customWidth="1"/>
    <col min="16130" max="16130" width="11.28515625" customWidth="1"/>
    <col min="16131" max="16131" width="12.7109375" customWidth="1"/>
    <col min="16132" max="16132" width="20.140625" customWidth="1"/>
    <col min="16133" max="16133" width="14.7109375" customWidth="1"/>
  </cols>
  <sheetData>
    <row r="1" spans="1:13" ht="41.25" customHeight="1" x14ac:dyDescent="0.25">
      <c r="A1" s="122"/>
      <c r="B1" s="161"/>
      <c r="C1" s="126"/>
      <c r="D1" s="162"/>
      <c r="E1" s="114"/>
      <c r="F1" s="114"/>
      <c r="G1" s="114"/>
      <c r="H1" s="114"/>
      <c r="I1" s="114"/>
      <c r="J1" s="114"/>
      <c r="K1" s="244" t="s">
        <v>234</v>
      </c>
      <c r="L1" s="244"/>
      <c r="M1" s="244"/>
    </row>
    <row r="2" spans="1:13" ht="32.25" customHeight="1" x14ac:dyDescent="0.25">
      <c r="A2" s="300" t="s">
        <v>176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</row>
    <row r="3" spans="1:13" ht="101.25" customHeight="1" x14ac:dyDescent="0.25">
      <c r="A3" s="301" t="s">
        <v>63</v>
      </c>
      <c r="B3" s="218"/>
      <c r="C3" s="211" t="s">
        <v>177</v>
      </c>
      <c r="D3" s="211" t="s">
        <v>178</v>
      </c>
      <c r="E3" s="211" t="s">
        <v>179</v>
      </c>
      <c r="F3" s="211" t="s">
        <v>180</v>
      </c>
      <c r="G3" s="211" t="s">
        <v>181</v>
      </c>
      <c r="H3" s="211" t="s">
        <v>182</v>
      </c>
      <c r="I3" s="211" t="s">
        <v>183</v>
      </c>
      <c r="J3" s="211" t="s">
        <v>184</v>
      </c>
      <c r="K3" s="302" t="s">
        <v>185</v>
      </c>
      <c r="L3" s="303" t="s">
        <v>186</v>
      </c>
      <c r="M3" s="302" t="s">
        <v>187</v>
      </c>
    </row>
    <row r="4" spans="1:13" ht="15" customHeight="1" x14ac:dyDescent="0.25">
      <c r="A4" s="301"/>
      <c r="B4" s="218" t="s">
        <v>188</v>
      </c>
      <c r="C4" s="211">
        <v>5</v>
      </c>
      <c r="D4" s="211">
        <v>5</v>
      </c>
      <c r="E4" s="211">
        <v>5</v>
      </c>
      <c r="F4" s="211">
        <v>2.5</v>
      </c>
      <c r="G4" s="211">
        <v>2.5</v>
      </c>
      <c r="H4" s="211">
        <v>2.5</v>
      </c>
      <c r="I4" s="211">
        <v>2.5</v>
      </c>
      <c r="J4" s="211">
        <v>2.5</v>
      </c>
      <c r="K4" s="302"/>
      <c r="L4" s="304"/>
      <c r="M4" s="302"/>
    </row>
    <row r="5" spans="1:13" ht="24.75" customHeight="1" x14ac:dyDescent="0.25">
      <c r="A5" s="301"/>
      <c r="B5" s="219" t="s">
        <v>64</v>
      </c>
      <c r="C5" s="212" t="s">
        <v>189</v>
      </c>
      <c r="D5" s="212" t="s">
        <v>190</v>
      </c>
      <c r="E5" s="212" t="s">
        <v>189</v>
      </c>
      <c r="F5" s="212" t="s">
        <v>189</v>
      </c>
      <c r="G5" s="212" t="s">
        <v>189</v>
      </c>
      <c r="H5" s="212" t="s">
        <v>189</v>
      </c>
      <c r="I5" s="212" t="s">
        <v>189</v>
      </c>
      <c r="J5" s="212" t="s">
        <v>189</v>
      </c>
      <c r="K5" s="302"/>
      <c r="L5" s="305"/>
      <c r="M5" s="302"/>
    </row>
    <row r="6" spans="1:13" ht="26.25" x14ac:dyDescent="0.25">
      <c r="A6" s="153">
        <v>560002</v>
      </c>
      <c r="B6" s="154" t="s">
        <v>75</v>
      </c>
      <c r="C6" s="163">
        <v>4.53</v>
      </c>
      <c r="D6" s="164">
        <v>2.5</v>
      </c>
      <c r="E6" s="164">
        <v>3.8</v>
      </c>
      <c r="F6" s="164">
        <v>0.94</v>
      </c>
      <c r="G6" s="164">
        <v>2.13</v>
      </c>
      <c r="H6" s="164">
        <v>1.94</v>
      </c>
      <c r="I6" s="164">
        <v>0</v>
      </c>
      <c r="J6" s="164">
        <v>1.2</v>
      </c>
      <c r="K6" s="165">
        <v>17.04</v>
      </c>
      <c r="L6" s="166">
        <v>25</v>
      </c>
      <c r="M6" s="167">
        <f>100/L6*K6</f>
        <v>68.16</v>
      </c>
    </row>
    <row r="7" spans="1:13" ht="26.25" x14ac:dyDescent="0.25">
      <c r="A7" s="153">
        <v>560014</v>
      </c>
      <c r="B7" s="154" t="s">
        <v>76</v>
      </c>
      <c r="C7" s="163">
        <v>4.95</v>
      </c>
      <c r="D7" s="164">
        <v>4.97</v>
      </c>
      <c r="E7" s="164">
        <v>2.41</v>
      </c>
      <c r="F7" s="164">
        <v>0.56000000000000005</v>
      </c>
      <c r="G7" s="164">
        <v>2.5</v>
      </c>
      <c r="H7" s="164">
        <v>2.5</v>
      </c>
      <c r="I7" s="164">
        <v>0</v>
      </c>
      <c r="J7" s="164">
        <v>0</v>
      </c>
      <c r="K7" s="165">
        <v>17.89</v>
      </c>
      <c r="L7" s="166">
        <v>24.98</v>
      </c>
      <c r="M7" s="167">
        <f t="shared" ref="M7:M64" si="0">100/L7*K7</f>
        <v>71.62</v>
      </c>
    </row>
    <row r="8" spans="1:13" x14ac:dyDescent="0.25">
      <c r="A8" s="153">
        <v>560017</v>
      </c>
      <c r="B8" s="154" t="s">
        <v>77</v>
      </c>
      <c r="C8" s="163">
        <v>4.3600000000000003</v>
      </c>
      <c r="D8" s="164">
        <v>4.1399999999999997</v>
      </c>
      <c r="E8" s="164">
        <v>5</v>
      </c>
      <c r="F8" s="164">
        <v>0.97</v>
      </c>
      <c r="G8" s="164">
        <v>2.5</v>
      </c>
      <c r="H8" s="164">
        <v>2.5</v>
      </c>
      <c r="I8" s="164">
        <v>0</v>
      </c>
      <c r="J8" s="164">
        <v>0.88</v>
      </c>
      <c r="K8" s="165">
        <v>20.350000000000001</v>
      </c>
      <c r="L8" s="166">
        <v>25</v>
      </c>
      <c r="M8" s="167">
        <f t="shared" si="0"/>
        <v>81.400000000000006</v>
      </c>
    </row>
    <row r="9" spans="1:13" x14ac:dyDescent="0.25">
      <c r="A9" s="153">
        <v>560019</v>
      </c>
      <c r="B9" s="154" t="s">
        <v>78</v>
      </c>
      <c r="C9" s="163">
        <v>5</v>
      </c>
      <c r="D9" s="164">
        <v>5</v>
      </c>
      <c r="E9" s="164">
        <v>5</v>
      </c>
      <c r="F9" s="164">
        <v>1.29</v>
      </c>
      <c r="G9" s="164">
        <v>2.16</v>
      </c>
      <c r="H9" s="164">
        <v>2.5</v>
      </c>
      <c r="I9" s="164">
        <v>0</v>
      </c>
      <c r="J9" s="164">
        <v>1.9</v>
      </c>
      <c r="K9" s="165">
        <v>22.85</v>
      </c>
      <c r="L9" s="166">
        <v>24.9</v>
      </c>
      <c r="M9" s="167">
        <f t="shared" si="0"/>
        <v>91.77</v>
      </c>
    </row>
    <row r="10" spans="1:13" x14ac:dyDescent="0.25">
      <c r="A10" s="153">
        <v>560021</v>
      </c>
      <c r="B10" s="154" t="s">
        <v>79</v>
      </c>
      <c r="C10" s="163">
        <v>4.4000000000000004</v>
      </c>
      <c r="D10" s="164">
        <v>4.2300000000000004</v>
      </c>
      <c r="E10" s="164">
        <v>4.8499999999999996</v>
      </c>
      <c r="F10" s="164">
        <v>0.98</v>
      </c>
      <c r="G10" s="164">
        <v>1.92</v>
      </c>
      <c r="H10" s="164">
        <v>2.5</v>
      </c>
      <c r="I10" s="164">
        <v>0</v>
      </c>
      <c r="J10" s="164">
        <v>0.36</v>
      </c>
      <c r="K10" s="165">
        <v>19.239999999999998</v>
      </c>
      <c r="L10" s="166">
        <v>24</v>
      </c>
      <c r="M10" s="167">
        <f t="shared" si="0"/>
        <v>80.17</v>
      </c>
    </row>
    <row r="11" spans="1:13" x14ac:dyDescent="0.25">
      <c r="A11" s="153">
        <v>560022</v>
      </c>
      <c r="B11" s="154" t="s">
        <v>80</v>
      </c>
      <c r="C11" s="163">
        <v>4.97</v>
      </c>
      <c r="D11" s="164">
        <v>4.95</v>
      </c>
      <c r="E11" s="164">
        <v>5</v>
      </c>
      <c r="F11" s="164">
        <v>0.99</v>
      </c>
      <c r="G11" s="164">
        <v>1.92</v>
      </c>
      <c r="H11" s="164">
        <v>2.48</v>
      </c>
      <c r="I11" s="164">
        <v>0</v>
      </c>
      <c r="J11" s="164">
        <v>0.45</v>
      </c>
      <c r="K11" s="165">
        <v>20.76</v>
      </c>
      <c r="L11" s="166">
        <v>24.35</v>
      </c>
      <c r="M11" s="167">
        <f t="shared" si="0"/>
        <v>85.26</v>
      </c>
    </row>
    <row r="12" spans="1:13" x14ac:dyDescent="0.25">
      <c r="A12" s="153">
        <v>560024</v>
      </c>
      <c r="B12" s="154" t="s">
        <v>81</v>
      </c>
      <c r="C12" s="163">
        <v>4.9400000000000004</v>
      </c>
      <c r="D12" s="164">
        <v>4.58</v>
      </c>
      <c r="E12" s="164">
        <v>4.9400000000000004</v>
      </c>
      <c r="F12" s="164">
        <v>2.41</v>
      </c>
      <c r="G12" s="164">
        <v>2.4900000000000002</v>
      </c>
      <c r="H12" s="164">
        <v>2.5</v>
      </c>
      <c r="I12" s="164">
        <v>0</v>
      </c>
      <c r="J12" s="164">
        <v>0</v>
      </c>
      <c r="K12" s="165">
        <v>21.86</v>
      </c>
      <c r="L12" s="166">
        <v>22.63</v>
      </c>
      <c r="M12" s="167">
        <f t="shared" si="0"/>
        <v>96.6</v>
      </c>
    </row>
    <row r="13" spans="1:13" ht="26.25" x14ac:dyDescent="0.25">
      <c r="A13" s="153">
        <v>560026</v>
      </c>
      <c r="B13" s="154" t="s">
        <v>82</v>
      </c>
      <c r="C13" s="163">
        <v>0.32</v>
      </c>
      <c r="D13" s="164">
        <v>3.69</v>
      </c>
      <c r="E13" s="164">
        <v>4.0999999999999996</v>
      </c>
      <c r="F13" s="164">
        <v>0.19</v>
      </c>
      <c r="G13" s="164">
        <v>2.04</v>
      </c>
      <c r="H13" s="164">
        <v>2.5</v>
      </c>
      <c r="I13" s="164">
        <v>0</v>
      </c>
      <c r="J13" s="164">
        <v>1.41</v>
      </c>
      <c r="K13" s="165">
        <v>14.25</v>
      </c>
      <c r="L13" s="166">
        <v>24.58</v>
      </c>
      <c r="M13" s="167">
        <f t="shared" si="0"/>
        <v>57.97</v>
      </c>
    </row>
    <row r="14" spans="1:13" x14ac:dyDescent="0.25">
      <c r="A14" s="153">
        <v>560032</v>
      </c>
      <c r="B14" s="154" t="s">
        <v>83</v>
      </c>
      <c r="C14" s="163">
        <v>0</v>
      </c>
      <c r="D14" s="164">
        <v>3.34</v>
      </c>
      <c r="E14" s="164">
        <v>2.34</v>
      </c>
      <c r="F14" s="164">
        <v>1.19</v>
      </c>
      <c r="G14" s="164">
        <v>1.63</v>
      </c>
      <c r="H14" s="164">
        <v>2.5</v>
      </c>
      <c r="I14" s="164">
        <v>0</v>
      </c>
      <c r="J14" s="164">
        <v>1.86</v>
      </c>
      <c r="K14" s="165">
        <v>12.86</v>
      </c>
      <c r="L14" s="166">
        <v>25</v>
      </c>
      <c r="M14" s="167">
        <f t="shared" si="0"/>
        <v>51.44</v>
      </c>
    </row>
    <row r="15" spans="1:13" x14ac:dyDescent="0.25">
      <c r="A15" s="153">
        <v>560033</v>
      </c>
      <c r="B15" s="154" t="s">
        <v>84</v>
      </c>
      <c r="C15" s="163">
        <v>4.1500000000000004</v>
      </c>
      <c r="D15" s="164">
        <v>4.8600000000000003</v>
      </c>
      <c r="E15" s="164">
        <v>5</v>
      </c>
      <c r="F15" s="164">
        <v>1.52</v>
      </c>
      <c r="G15" s="164">
        <v>2</v>
      </c>
      <c r="H15" s="164">
        <v>2.5</v>
      </c>
      <c r="I15" s="164">
        <v>0</v>
      </c>
      <c r="J15" s="164">
        <v>1.57</v>
      </c>
      <c r="K15" s="165">
        <v>21.6</v>
      </c>
      <c r="L15" s="166">
        <v>25</v>
      </c>
      <c r="M15" s="167">
        <f t="shared" si="0"/>
        <v>86.4</v>
      </c>
    </row>
    <row r="16" spans="1:13" x14ac:dyDescent="0.25">
      <c r="A16" s="153">
        <v>560034</v>
      </c>
      <c r="B16" s="154" t="s">
        <v>85</v>
      </c>
      <c r="C16" s="163">
        <v>0</v>
      </c>
      <c r="D16" s="164">
        <v>0</v>
      </c>
      <c r="E16" s="164">
        <v>3.22</v>
      </c>
      <c r="F16" s="164">
        <v>1.79</v>
      </c>
      <c r="G16" s="164">
        <v>2.33</v>
      </c>
      <c r="H16" s="164">
        <v>2.5</v>
      </c>
      <c r="I16" s="164">
        <v>0</v>
      </c>
      <c r="J16" s="164">
        <v>0.54</v>
      </c>
      <c r="K16" s="165">
        <v>10.38</v>
      </c>
      <c r="L16" s="166">
        <v>25</v>
      </c>
      <c r="M16" s="167">
        <f t="shared" si="0"/>
        <v>41.52</v>
      </c>
    </row>
    <row r="17" spans="1:13" x14ac:dyDescent="0.25">
      <c r="A17" s="153">
        <v>560035</v>
      </c>
      <c r="B17" s="154" t="s">
        <v>86</v>
      </c>
      <c r="C17" s="163">
        <v>3.03</v>
      </c>
      <c r="D17" s="164">
        <v>1.26</v>
      </c>
      <c r="E17" s="164">
        <v>4.59</v>
      </c>
      <c r="F17" s="164">
        <v>0.33</v>
      </c>
      <c r="G17" s="164">
        <v>2.4900000000000002</v>
      </c>
      <c r="H17" s="164">
        <v>2.5</v>
      </c>
      <c r="I17" s="164">
        <v>0</v>
      </c>
      <c r="J17" s="164">
        <v>0</v>
      </c>
      <c r="K17" s="165">
        <v>14.2</v>
      </c>
      <c r="L17" s="166">
        <v>22.65</v>
      </c>
      <c r="M17" s="167">
        <f t="shared" si="0"/>
        <v>62.69</v>
      </c>
    </row>
    <row r="18" spans="1:13" x14ac:dyDescent="0.25">
      <c r="A18" s="153">
        <v>560036</v>
      </c>
      <c r="B18" s="154" t="s">
        <v>87</v>
      </c>
      <c r="C18" s="163">
        <v>2.91</v>
      </c>
      <c r="D18" s="164">
        <v>4.05</v>
      </c>
      <c r="E18" s="164">
        <v>4.32</v>
      </c>
      <c r="F18" s="164">
        <v>0.96</v>
      </c>
      <c r="G18" s="164">
        <v>2.19</v>
      </c>
      <c r="H18" s="164">
        <v>2.5</v>
      </c>
      <c r="I18" s="164">
        <v>0</v>
      </c>
      <c r="J18" s="164">
        <v>1.27</v>
      </c>
      <c r="K18" s="165">
        <v>18.2</v>
      </c>
      <c r="L18" s="166">
        <v>24.55</v>
      </c>
      <c r="M18" s="167">
        <f t="shared" si="0"/>
        <v>74.13</v>
      </c>
    </row>
    <row r="19" spans="1:13" ht="26.25" x14ac:dyDescent="0.25">
      <c r="A19" s="153">
        <v>560041</v>
      </c>
      <c r="B19" s="154" t="s">
        <v>88</v>
      </c>
      <c r="C19" s="163">
        <v>3.18</v>
      </c>
      <c r="D19" s="164">
        <v>0.69</v>
      </c>
      <c r="E19" s="164">
        <v>4.0599999999999996</v>
      </c>
      <c r="F19" s="164">
        <v>0.54</v>
      </c>
      <c r="G19" s="164">
        <v>2.5</v>
      </c>
      <c r="H19" s="164">
        <v>2.4900000000000002</v>
      </c>
      <c r="I19" s="164">
        <v>0</v>
      </c>
      <c r="J19" s="164">
        <v>0</v>
      </c>
      <c r="K19" s="165">
        <v>13.46</v>
      </c>
      <c r="L19" s="166">
        <v>22.7</v>
      </c>
      <c r="M19" s="167">
        <f t="shared" si="0"/>
        <v>59.3</v>
      </c>
    </row>
    <row r="20" spans="1:13" x14ac:dyDescent="0.25">
      <c r="A20" s="153">
        <v>560043</v>
      </c>
      <c r="B20" s="154" t="s">
        <v>89</v>
      </c>
      <c r="C20" s="163">
        <v>0.61</v>
      </c>
      <c r="D20" s="164">
        <v>4.6900000000000004</v>
      </c>
      <c r="E20" s="164">
        <v>2.84</v>
      </c>
      <c r="F20" s="164">
        <v>0.27</v>
      </c>
      <c r="G20" s="164">
        <v>0.5</v>
      </c>
      <c r="H20" s="164">
        <v>2.44</v>
      </c>
      <c r="I20" s="164">
        <v>0</v>
      </c>
      <c r="J20" s="164">
        <v>0.94</v>
      </c>
      <c r="K20" s="165">
        <v>12.29</v>
      </c>
      <c r="L20" s="166">
        <v>24.5</v>
      </c>
      <c r="M20" s="167">
        <f t="shared" si="0"/>
        <v>50.16</v>
      </c>
    </row>
    <row r="21" spans="1:13" x14ac:dyDescent="0.25">
      <c r="A21" s="153">
        <v>560045</v>
      </c>
      <c r="B21" s="154" t="s">
        <v>90</v>
      </c>
      <c r="C21" s="163">
        <v>4.2300000000000004</v>
      </c>
      <c r="D21" s="164">
        <v>3.12</v>
      </c>
      <c r="E21" s="164">
        <v>4.57</v>
      </c>
      <c r="F21" s="164">
        <v>0.21</v>
      </c>
      <c r="G21" s="164">
        <v>2.23</v>
      </c>
      <c r="H21" s="164">
        <v>2.5</v>
      </c>
      <c r="I21" s="164">
        <v>0</v>
      </c>
      <c r="J21" s="164">
        <v>0.52</v>
      </c>
      <c r="K21" s="165">
        <v>17.38</v>
      </c>
      <c r="L21" s="166">
        <v>24.43</v>
      </c>
      <c r="M21" s="167">
        <f t="shared" si="0"/>
        <v>71.14</v>
      </c>
    </row>
    <row r="22" spans="1:13" x14ac:dyDescent="0.25">
      <c r="A22" s="153">
        <v>560047</v>
      </c>
      <c r="B22" s="154" t="s">
        <v>91</v>
      </c>
      <c r="C22" s="163">
        <v>0.7</v>
      </c>
      <c r="D22" s="164">
        <v>2.14</v>
      </c>
      <c r="E22" s="164">
        <v>3.05</v>
      </c>
      <c r="F22" s="164">
        <v>0.27</v>
      </c>
      <c r="G22" s="164">
        <v>2.5</v>
      </c>
      <c r="H22" s="164">
        <v>2.5</v>
      </c>
      <c r="I22" s="164">
        <v>0</v>
      </c>
      <c r="J22" s="164">
        <v>0.8</v>
      </c>
      <c r="K22" s="165">
        <v>11.96</v>
      </c>
      <c r="L22" s="166">
        <v>24.45</v>
      </c>
      <c r="M22" s="167">
        <f t="shared" si="0"/>
        <v>48.92</v>
      </c>
    </row>
    <row r="23" spans="1:13" x14ac:dyDescent="0.25">
      <c r="A23" s="153">
        <v>560052</v>
      </c>
      <c r="B23" s="154" t="s">
        <v>92</v>
      </c>
      <c r="C23" s="163">
        <v>3.82</v>
      </c>
      <c r="D23" s="164">
        <v>3.86</v>
      </c>
      <c r="E23" s="164">
        <v>3.36</v>
      </c>
      <c r="F23" s="164">
        <v>0.74</v>
      </c>
      <c r="G23" s="164">
        <v>2.13</v>
      </c>
      <c r="H23" s="164">
        <v>2.04</v>
      </c>
      <c r="I23" s="164">
        <v>0</v>
      </c>
      <c r="J23" s="164">
        <v>0.19</v>
      </c>
      <c r="K23" s="165">
        <v>16.14</v>
      </c>
      <c r="L23" s="166">
        <v>24.4</v>
      </c>
      <c r="M23" s="167">
        <f t="shared" si="0"/>
        <v>66.150000000000006</v>
      </c>
    </row>
    <row r="24" spans="1:13" x14ac:dyDescent="0.25">
      <c r="A24" s="153">
        <v>560053</v>
      </c>
      <c r="B24" s="154" t="s">
        <v>93</v>
      </c>
      <c r="C24" s="163">
        <v>2.21</v>
      </c>
      <c r="D24" s="164">
        <v>3.96</v>
      </c>
      <c r="E24" s="164">
        <v>4.54</v>
      </c>
      <c r="F24" s="164">
        <v>0.23</v>
      </c>
      <c r="G24" s="164">
        <v>2.5</v>
      </c>
      <c r="H24" s="164">
        <v>2.2400000000000002</v>
      </c>
      <c r="I24" s="164">
        <v>0</v>
      </c>
      <c r="J24" s="164">
        <v>0.92</v>
      </c>
      <c r="K24" s="165">
        <v>16.600000000000001</v>
      </c>
      <c r="L24" s="166">
        <v>24.45</v>
      </c>
      <c r="M24" s="167">
        <f t="shared" si="0"/>
        <v>67.89</v>
      </c>
    </row>
    <row r="25" spans="1:13" x14ac:dyDescent="0.25">
      <c r="A25" s="153">
        <v>560054</v>
      </c>
      <c r="B25" s="154" t="s">
        <v>94</v>
      </c>
      <c r="C25" s="163">
        <v>3.68</v>
      </c>
      <c r="D25" s="164">
        <v>2.98</v>
      </c>
      <c r="E25" s="164">
        <v>3.59</v>
      </c>
      <c r="F25" s="164">
        <v>7.0000000000000007E-2</v>
      </c>
      <c r="G25" s="164">
        <v>2.5</v>
      </c>
      <c r="H25" s="164">
        <v>2.09</v>
      </c>
      <c r="I25" s="164">
        <v>0</v>
      </c>
      <c r="J25" s="164">
        <v>0.74</v>
      </c>
      <c r="K25" s="165">
        <v>15.65</v>
      </c>
      <c r="L25" s="166">
        <v>24.38</v>
      </c>
      <c r="M25" s="167">
        <f t="shared" si="0"/>
        <v>64.19</v>
      </c>
    </row>
    <row r="26" spans="1:13" x14ac:dyDescent="0.25">
      <c r="A26" s="153">
        <v>560055</v>
      </c>
      <c r="B26" s="154" t="s">
        <v>95</v>
      </c>
      <c r="C26" s="163">
        <v>0.56999999999999995</v>
      </c>
      <c r="D26" s="164">
        <v>4.41</v>
      </c>
      <c r="E26" s="164">
        <v>3.68</v>
      </c>
      <c r="F26" s="164">
        <v>0.35</v>
      </c>
      <c r="G26" s="164">
        <v>2.5</v>
      </c>
      <c r="H26" s="164">
        <v>1.1100000000000001</v>
      </c>
      <c r="I26" s="164">
        <v>0</v>
      </c>
      <c r="J26" s="164">
        <v>0.28000000000000003</v>
      </c>
      <c r="K26" s="165">
        <v>12.9</v>
      </c>
      <c r="L26" s="166">
        <v>24.53</v>
      </c>
      <c r="M26" s="167">
        <f t="shared" si="0"/>
        <v>52.59</v>
      </c>
    </row>
    <row r="27" spans="1:13" x14ac:dyDescent="0.25">
      <c r="A27" s="153">
        <v>560056</v>
      </c>
      <c r="B27" s="154" t="s">
        <v>96</v>
      </c>
      <c r="C27" s="163">
        <v>0.46</v>
      </c>
      <c r="D27" s="164">
        <v>3.55</v>
      </c>
      <c r="E27" s="164">
        <v>4.78</v>
      </c>
      <c r="F27" s="164">
        <v>1.21</v>
      </c>
      <c r="G27" s="164">
        <v>2.5</v>
      </c>
      <c r="H27" s="164">
        <v>1.92</v>
      </c>
      <c r="I27" s="164">
        <v>0</v>
      </c>
      <c r="J27" s="164">
        <v>0.27</v>
      </c>
      <c r="K27" s="165">
        <v>14.69</v>
      </c>
      <c r="L27" s="166">
        <v>24.55</v>
      </c>
      <c r="M27" s="167">
        <f t="shared" si="0"/>
        <v>59.84</v>
      </c>
    </row>
    <row r="28" spans="1:13" x14ac:dyDescent="0.25">
      <c r="A28" s="153">
        <v>560057</v>
      </c>
      <c r="B28" s="154" t="s">
        <v>97</v>
      </c>
      <c r="C28" s="163">
        <v>4.72</v>
      </c>
      <c r="D28" s="164">
        <v>4.2699999999999996</v>
      </c>
      <c r="E28" s="164">
        <v>5</v>
      </c>
      <c r="F28" s="164">
        <v>1.1399999999999999</v>
      </c>
      <c r="G28" s="164">
        <v>1.89</v>
      </c>
      <c r="H28" s="164">
        <v>1.07</v>
      </c>
      <c r="I28" s="164">
        <v>0</v>
      </c>
      <c r="J28" s="164">
        <v>1.19</v>
      </c>
      <c r="K28" s="165">
        <v>19.28</v>
      </c>
      <c r="L28" s="166">
        <v>24.48</v>
      </c>
      <c r="M28" s="167">
        <f t="shared" si="0"/>
        <v>78.760000000000005</v>
      </c>
    </row>
    <row r="29" spans="1:13" x14ac:dyDescent="0.25">
      <c r="A29" s="153">
        <v>560058</v>
      </c>
      <c r="B29" s="154" t="s">
        <v>98</v>
      </c>
      <c r="C29" s="163">
        <v>3.94</v>
      </c>
      <c r="D29" s="164">
        <v>4.37</v>
      </c>
      <c r="E29" s="164">
        <v>4.5199999999999996</v>
      </c>
      <c r="F29" s="164">
        <v>0.05</v>
      </c>
      <c r="G29" s="164">
        <v>2.5</v>
      </c>
      <c r="H29" s="164">
        <v>2.4700000000000002</v>
      </c>
      <c r="I29" s="164">
        <v>0</v>
      </c>
      <c r="J29" s="164">
        <v>0</v>
      </c>
      <c r="K29" s="165">
        <v>17.850000000000001</v>
      </c>
      <c r="L29" s="166">
        <v>24.45</v>
      </c>
      <c r="M29" s="167">
        <f t="shared" si="0"/>
        <v>73.010000000000005</v>
      </c>
    </row>
    <row r="30" spans="1:13" x14ac:dyDescent="0.25">
      <c r="A30" s="153">
        <v>560059</v>
      </c>
      <c r="B30" s="154" t="s">
        <v>99</v>
      </c>
      <c r="C30" s="163">
        <v>2.95</v>
      </c>
      <c r="D30" s="164">
        <v>4.29</v>
      </c>
      <c r="E30" s="164">
        <v>4.96</v>
      </c>
      <c r="F30" s="164">
        <v>0.33</v>
      </c>
      <c r="G30" s="164">
        <v>2.5</v>
      </c>
      <c r="H30" s="164">
        <v>0.86</v>
      </c>
      <c r="I30" s="164">
        <v>0</v>
      </c>
      <c r="J30" s="164">
        <v>1.5</v>
      </c>
      <c r="K30" s="165">
        <v>17.39</v>
      </c>
      <c r="L30" s="166">
        <v>24.5</v>
      </c>
      <c r="M30" s="167">
        <f t="shared" si="0"/>
        <v>70.98</v>
      </c>
    </row>
    <row r="31" spans="1:13" x14ac:dyDescent="0.25">
      <c r="A31" s="153">
        <v>560060</v>
      </c>
      <c r="B31" s="154" t="s">
        <v>100</v>
      </c>
      <c r="C31" s="163">
        <v>0.99</v>
      </c>
      <c r="D31" s="164">
        <v>4.74</v>
      </c>
      <c r="E31" s="164">
        <v>3.42</v>
      </c>
      <c r="F31" s="164">
        <v>0.1</v>
      </c>
      <c r="G31" s="164">
        <v>2.5</v>
      </c>
      <c r="H31" s="164">
        <v>1.81</v>
      </c>
      <c r="I31" s="164">
        <v>0</v>
      </c>
      <c r="J31" s="164">
        <v>1.82</v>
      </c>
      <c r="K31" s="165">
        <v>15.38</v>
      </c>
      <c r="L31" s="166">
        <v>24.43</v>
      </c>
      <c r="M31" s="167">
        <f t="shared" si="0"/>
        <v>62.96</v>
      </c>
    </row>
    <row r="32" spans="1:13" x14ac:dyDescent="0.25">
      <c r="A32" s="153">
        <v>560061</v>
      </c>
      <c r="B32" s="154" t="s">
        <v>101</v>
      </c>
      <c r="C32" s="163">
        <v>1.97</v>
      </c>
      <c r="D32" s="164">
        <v>4.25</v>
      </c>
      <c r="E32" s="164">
        <v>3.14</v>
      </c>
      <c r="F32" s="164">
        <v>0.15</v>
      </c>
      <c r="G32" s="164">
        <v>2.5</v>
      </c>
      <c r="H32" s="164">
        <v>2.1800000000000002</v>
      </c>
      <c r="I32" s="164">
        <v>0</v>
      </c>
      <c r="J32" s="164">
        <v>0.35</v>
      </c>
      <c r="K32" s="165">
        <v>14.54</v>
      </c>
      <c r="L32" s="166">
        <v>24.43</v>
      </c>
      <c r="M32" s="167">
        <f t="shared" si="0"/>
        <v>59.52</v>
      </c>
    </row>
    <row r="33" spans="1:13" x14ac:dyDescent="0.25">
      <c r="A33" s="153">
        <v>560062</v>
      </c>
      <c r="B33" s="154" t="s">
        <v>102</v>
      </c>
      <c r="C33" s="163">
        <v>0.15</v>
      </c>
      <c r="D33" s="164">
        <v>3.59</v>
      </c>
      <c r="E33" s="164">
        <v>3.76</v>
      </c>
      <c r="F33" s="164">
        <v>1.0900000000000001</v>
      </c>
      <c r="G33" s="164">
        <v>2.44</v>
      </c>
      <c r="H33" s="164">
        <v>2.5</v>
      </c>
      <c r="I33" s="164">
        <v>0</v>
      </c>
      <c r="J33" s="164">
        <v>0.38</v>
      </c>
      <c r="K33" s="165">
        <v>13.91</v>
      </c>
      <c r="L33" s="166">
        <v>24.5</v>
      </c>
      <c r="M33" s="167">
        <f t="shared" si="0"/>
        <v>56.78</v>
      </c>
    </row>
    <row r="34" spans="1:13" x14ac:dyDescent="0.25">
      <c r="A34" s="153">
        <v>560063</v>
      </c>
      <c r="B34" s="154" t="s">
        <v>103</v>
      </c>
      <c r="C34" s="163">
        <v>1.75</v>
      </c>
      <c r="D34" s="164">
        <v>4.1900000000000004</v>
      </c>
      <c r="E34" s="164">
        <v>3.16</v>
      </c>
      <c r="F34" s="164">
        <v>0.21</v>
      </c>
      <c r="G34" s="164">
        <v>2.5</v>
      </c>
      <c r="H34" s="164">
        <v>2.14</v>
      </c>
      <c r="I34" s="164">
        <v>0</v>
      </c>
      <c r="J34" s="164">
        <v>0</v>
      </c>
      <c r="K34" s="165">
        <v>13.95</v>
      </c>
      <c r="L34" s="166">
        <v>24.43</v>
      </c>
      <c r="M34" s="167">
        <f t="shared" si="0"/>
        <v>57.1</v>
      </c>
    </row>
    <row r="35" spans="1:13" x14ac:dyDescent="0.25">
      <c r="A35" s="153">
        <v>560064</v>
      </c>
      <c r="B35" s="154" t="s">
        <v>104</v>
      </c>
      <c r="C35" s="163">
        <v>4.4400000000000004</v>
      </c>
      <c r="D35" s="164">
        <v>4.91</v>
      </c>
      <c r="E35" s="164">
        <v>4.79</v>
      </c>
      <c r="F35" s="164">
        <v>2.37</v>
      </c>
      <c r="G35" s="164">
        <v>2.5</v>
      </c>
      <c r="H35" s="164">
        <v>2.5</v>
      </c>
      <c r="I35" s="164">
        <v>0</v>
      </c>
      <c r="J35" s="164">
        <v>1.1399999999999999</v>
      </c>
      <c r="K35" s="165">
        <v>22.65</v>
      </c>
      <c r="L35" s="166">
        <v>24.43</v>
      </c>
      <c r="M35" s="167">
        <f t="shared" si="0"/>
        <v>92.71</v>
      </c>
    </row>
    <row r="36" spans="1:13" x14ac:dyDescent="0.25">
      <c r="A36" s="153">
        <v>560065</v>
      </c>
      <c r="B36" s="154" t="s">
        <v>105</v>
      </c>
      <c r="C36" s="163">
        <v>4.1100000000000003</v>
      </c>
      <c r="D36" s="164">
        <v>5</v>
      </c>
      <c r="E36" s="164">
        <v>4.45</v>
      </c>
      <c r="F36" s="164">
        <v>0.09</v>
      </c>
      <c r="G36" s="164">
        <v>2.5</v>
      </c>
      <c r="H36" s="164">
        <v>1.29</v>
      </c>
      <c r="I36" s="164">
        <v>0</v>
      </c>
      <c r="J36" s="164">
        <v>1.96</v>
      </c>
      <c r="K36" s="165">
        <v>19.399999999999999</v>
      </c>
      <c r="L36" s="166">
        <v>24.53</v>
      </c>
      <c r="M36" s="167">
        <f t="shared" si="0"/>
        <v>79.09</v>
      </c>
    </row>
    <row r="37" spans="1:13" x14ac:dyDescent="0.25">
      <c r="A37" s="153">
        <v>560066</v>
      </c>
      <c r="B37" s="154" t="s">
        <v>106</v>
      </c>
      <c r="C37" s="163">
        <v>3.41</v>
      </c>
      <c r="D37" s="164">
        <v>2.68</v>
      </c>
      <c r="E37" s="164">
        <v>3.75</v>
      </c>
      <c r="F37" s="164">
        <v>0.61</v>
      </c>
      <c r="G37" s="164">
        <v>2.5</v>
      </c>
      <c r="H37" s="164">
        <v>1.56</v>
      </c>
      <c r="I37" s="164">
        <v>0</v>
      </c>
      <c r="J37" s="164">
        <v>1.29</v>
      </c>
      <c r="K37" s="165">
        <v>15.8</v>
      </c>
      <c r="L37" s="166">
        <v>24.5</v>
      </c>
      <c r="M37" s="167">
        <f t="shared" si="0"/>
        <v>64.489999999999995</v>
      </c>
    </row>
    <row r="38" spans="1:13" x14ac:dyDescent="0.25">
      <c r="A38" s="153">
        <v>560067</v>
      </c>
      <c r="B38" s="154" t="s">
        <v>107</v>
      </c>
      <c r="C38" s="163">
        <v>2.15</v>
      </c>
      <c r="D38" s="164">
        <v>2.0699999999999998</v>
      </c>
      <c r="E38" s="164">
        <v>3.17</v>
      </c>
      <c r="F38" s="164">
        <v>0.14000000000000001</v>
      </c>
      <c r="G38" s="164">
        <v>2.5</v>
      </c>
      <c r="H38" s="164">
        <v>1.81</v>
      </c>
      <c r="I38" s="164">
        <v>0</v>
      </c>
      <c r="J38" s="164">
        <v>0.55000000000000004</v>
      </c>
      <c r="K38" s="165">
        <v>12.39</v>
      </c>
      <c r="L38" s="166">
        <v>24.4</v>
      </c>
      <c r="M38" s="167">
        <f t="shared" si="0"/>
        <v>50.78</v>
      </c>
    </row>
    <row r="39" spans="1:13" x14ac:dyDescent="0.25">
      <c r="A39" s="153">
        <v>560068</v>
      </c>
      <c r="B39" s="154" t="s">
        <v>108</v>
      </c>
      <c r="C39" s="163">
        <v>0.35</v>
      </c>
      <c r="D39" s="164">
        <v>3.69</v>
      </c>
      <c r="E39" s="164">
        <v>3.39</v>
      </c>
      <c r="F39" s="164">
        <v>0.23</v>
      </c>
      <c r="G39" s="164">
        <v>2.5</v>
      </c>
      <c r="H39" s="164">
        <v>1.52</v>
      </c>
      <c r="I39" s="164">
        <v>0</v>
      </c>
      <c r="J39" s="164">
        <v>0.74</v>
      </c>
      <c r="K39" s="165">
        <v>12.42</v>
      </c>
      <c r="L39" s="166">
        <v>24.43</v>
      </c>
      <c r="M39" s="167">
        <f t="shared" si="0"/>
        <v>50.84</v>
      </c>
    </row>
    <row r="40" spans="1:13" x14ac:dyDescent="0.25">
      <c r="A40" s="153">
        <v>560069</v>
      </c>
      <c r="B40" s="154" t="s">
        <v>109</v>
      </c>
      <c r="C40" s="163">
        <v>4.03</v>
      </c>
      <c r="D40" s="164">
        <v>4.57</v>
      </c>
      <c r="E40" s="164">
        <v>4.9400000000000004</v>
      </c>
      <c r="F40" s="164">
        <v>0.16</v>
      </c>
      <c r="G40" s="164">
        <v>2.1800000000000002</v>
      </c>
      <c r="H40" s="164">
        <v>0.98</v>
      </c>
      <c r="I40" s="164">
        <v>0</v>
      </c>
      <c r="J40" s="164">
        <v>0.2</v>
      </c>
      <c r="K40" s="165">
        <v>17.059999999999999</v>
      </c>
      <c r="L40" s="166">
        <v>24.45</v>
      </c>
      <c r="M40" s="167">
        <f t="shared" si="0"/>
        <v>69.78</v>
      </c>
    </row>
    <row r="41" spans="1:13" x14ac:dyDescent="0.25">
      <c r="A41" s="153">
        <v>560070</v>
      </c>
      <c r="B41" s="154" t="s">
        <v>110</v>
      </c>
      <c r="C41" s="163">
        <v>3.71</v>
      </c>
      <c r="D41" s="164">
        <v>4.3</v>
      </c>
      <c r="E41" s="164">
        <v>4.21</v>
      </c>
      <c r="F41" s="164">
        <v>1.3</v>
      </c>
      <c r="G41" s="164">
        <v>2.5</v>
      </c>
      <c r="H41" s="164">
        <v>2.34</v>
      </c>
      <c r="I41" s="164">
        <v>0</v>
      </c>
      <c r="J41" s="164">
        <v>1.9</v>
      </c>
      <c r="K41" s="165">
        <v>20.260000000000002</v>
      </c>
      <c r="L41" s="166">
        <v>24.4</v>
      </c>
      <c r="M41" s="167">
        <f t="shared" si="0"/>
        <v>83.03</v>
      </c>
    </row>
    <row r="42" spans="1:13" x14ac:dyDescent="0.25">
      <c r="A42" s="153">
        <v>560071</v>
      </c>
      <c r="B42" s="154" t="s">
        <v>111</v>
      </c>
      <c r="C42" s="163">
        <v>3.17</v>
      </c>
      <c r="D42" s="164">
        <v>4.62</v>
      </c>
      <c r="E42" s="164">
        <v>4.4800000000000004</v>
      </c>
      <c r="F42" s="164">
        <v>0.16</v>
      </c>
      <c r="G42" s="164">
        <v>2.39</v>
      </c>
      <c r="H42" s="164">
        <v>0.84</v>
      </c>
      <c r="I42" s="164">
        <v>0</v>
      </c>
      <c r="J42" s="164">
        <v>1.82</v>
      </c>
      <c r="K42" s="165">
        <v>17.48</v>
      </c>
      <c r="L42" s="166">
        <v>24.38</v>
      </c>
      <c r="M42" s="167">
        <f t="shared" si="0"/>
        <v>71.7</v>
      </c>
    </row>
    <row r="43" spans="1:13" x14ac:dyDescent="0.25">
      <c r="A43" s="153">
        <v>560072</v>
      </c>
      <c r="B43" s="154" t="s">
        <v>112</v>
      </c>
      <c r="C43" s="163">
        <v>2.33</v>
      </c>
      <c r="D43" s="164">
        <v>4.2300000000000004</v>
      </c>
      <c r="E43" s="164">
        <v>4.55</v>
      </c>
      <c r="F43" s="164">
        <v>0.26</v>
      </c>
      <c r="G43" s="164">
        <v>2.5</v>
      </c>
      <c r="H43" s="164">
        <v>2.11</v>
      </c>
      <c r="I43" s="164">
        <v>0</v>
      </c>
      <c r="J43" s="164">
        <v>0.34</v>
      </c>
      <c r="K43" s="165">
        <v>16.32</v>
      </c>
      <c r="L43" s="166">
        <v>24.48</v>
      </c>
      <c r="M43" s="167">
        <f t="shared" si="0"/>
        <v>66.67</v>
      </c>
    </row>
    <row r="44" spans="1:13" x14ac:dyDescent="0.25">
      <c r="A44" s="153">
        <v>560073</v>
      </c>
      <c r="B44" s="154" t="s">
        <v>113</v>
      </c>
      <c r="C44" s="163">
        <v>3.01</v>
      </c>
      <c r="D44" s="164">
        <v>2.72</v>
      </c>
      <c r="E44" s="164">
        <v>4.6399999999999997</v>
      </c>
      <c r="F44" s="164">
        <v>0.47</v>
      </c>
      <c r="G44" s="164">
        <v>2.5</v>
      </c>
      <c r="H44" s="164">
        <v>0.43</v>
      </c>
      <c r="I44" s="164">
        <v>0</v>
      </c>
      <c r="J44" s="164">
        <v>1.74</v>
      </c>
      <c r="K44" s="165">
        <v>15.51</v>
      </c>
      <c r="L44" s="166">
        <v>24.58</v>
      </c>
      <c r="M44" s="167">
        <f t="shared" si="0"/>
        <v>63.1</v>
      </c>
    </row>
    <row r="45" spans="1:13" x14ac:dyDescent="0.25">
      <c r="A45" s="153">
        <v>560074</v>
      </c>
      <c r="B45" s="154" t="s">
        <v>114</v>
      </c>
      <c r="C45" s="163">
        <v>2.68</v>
      </c>
      <c r="D45" s="164">
        <v>3.43</v>
      </c>
      <c r="E45" s="220">
        <v>3.1</v>
      </c>
      <c r="F45" s="164">
        <v>0.26</v>
      </c>
      <c r="G45" s="164">
        <v>2.04</v>
      </c>
      <c r="H45" s="164">
        <v>1.53</v>
      </c>
      <c r="I45" s="164">
        <v>0</v>
      </c>
      <c r="J45" s="164">
        <v>0.74</v>
      </c>
      <c r="K45" s="165">
        <v>13.78</v>
      </c>
      <c r="L45" s="166">
        <v>24.4</v>
      </c>
      <c r="M45" s="167">
        <f t="shared" si="0"/>
        <v>56.48</v>
      </c>
    </row>
    <row r="46" spans="1:13" x14ac:dyDescent="0.25">
      <c r="A46" s="153">
        <v>560075</v>
      </c>
      <c r="B46" s="154" t="s">
        <v>115</v>
      </c>
      <c r="C46" s="163">
        <v>3.62</v>
      </c>
      <c r="D46" s="164">
        <v>3.65</v>
      </c>
      <c r="E46" s="164">
        <v>5</v>
      </c>
      <c r="F46" s="164">
        <v>1.38</v>
      </c>
      <c r="G46" s="164">
        <v>1.47</v>
      </c>
      <c r="H46" s="164">
        <v>2.0099999999999998</v>
      </c>
      <c r="I46" s="164">
        <v>0</v>
      </c>
      <c r="J46" s="164">
        <v>1.1599999999999999</v>
      </c>
      <c r="K46" s="165">
        <v>18.29</v>
      </c>
      <c r="L46" s="166">
        <v>24.43</v>
      </c>
      <c r="M46" s="167">
        <f t="shared" si="0"/>
        <v>74.87</v>
      </c>
    </row>
    <row r="47" spans="1:13" x14ac:dyDescent="0.25">
      <c r="A47" s="153">
        <v>560076</v>
      </c>
      <c r="B47" s="154" t="s">
        <v>116</v>
      </c>
      <c r="C47" s="163">
        <v>1.36</v>
      </c>
      <c r="D47" s="164">
        <v>4.1399999999999997</v>
      </c>
      <c r="E47" s="164">
        <v>0.27</v>
      </c>
      <c r="F47" s="164">
        <v>1.2</v>
      </c>
      <c r="G47" s="164">
        <v>2.5</v>
      </c>
      <c r="H47" s="164">
        <v>2.06</v>
      </c>
      <c r="I47" s="164">
        <v>0</v>
      </c>
      <c r="J47" s="164">
        <v>0</v>
      </c>
      <c r="K47" s="165">
        <v>11.53</v>
      </c>
      <c r="L47" s="166">
        <v>24.45</v>
      </c>
      <c r="M47" s="167">
        <f t="shared" si="0"/>
        <v>47.16</v>
      </c>
    </row>
    <row r="48" spans="1:13" x14ac:dyDescent="0.25">
      <c r="A48" s="153">
        <v>560077</v>
      </c>
      <c r="B48" s="154" t="s">
        <v>117</v>
      </c>
      <c r="C48" s="163">
        <v>3.83</v>
      </c>
      <c r="D48" s="164">
        <v>2.81</v>
      </c>
      <c r="E48" s="164">
        <v>3.22</v>
      </c>
      <c r="F48" s="164">
        <v>1.45</v>
      </c>
      <c r="G48" s="164">
        <v>2.5</v>
      </c>
      <c r="H48" s="164">
        <v>2.4900000000000002</v>
      </c>
      <c r="I48" s="164">
        <v>0</v>
      </c>
      <c r="J48" s="164">
        <v>1.21</v>
      </c>
      <c r="K48" s="165">
        <v>17.510000000000002</v>
      </c>
      <c r="L48" s="166">
        <v>24.58</v>
      </c>
      <c r="M48" s="167">
        <f t="shared" si="0"/>
        <v>71.239999999999995</v>
      </c>
    </row>
    <row r="49" spans="1:13" x14ac:dyDescent="0.25">
      <c r="A49" s="153">
        <v>560078</v>
      </c>
      <c r="B49" s="154" t="s">
        <v>118</v>
      </c>
      <c r="C49" s="163">
        <v>3.48</v>
      </c>
      <c r="D49" s="164">
        <v>5</v>
      </c>
      <c r="E49" s="164">
        <v>4.0999999999999996</v>
      </c>
      <c r="F49" s="164">
        <v>0.19</v>
      </c>
      <c r="G49" s="164">
        <v>2.04</v>
      </c>
      <c r="H49" s="164">
        <v>2.12</v>
      </c>
      <c r="I49" s="164">
        <v>0</v>
      </c>
      <c r="J49" s="164">
        <v>0.92</v>
      </c>
      <c r="K49" s="165">
        <v>17.850000000000001</v>
      </c>
      <c r="L49" s="166">
        <v>24.38</v>
      </c>
      <c r="M49" s="167">
        <f t="shared" si="0"/>
        <v>73.22</v>
      </c>
    </row>
    <row r="50" spans="1:13" x14ac:dyDescent="0.25">
      <c r="A50" s="153">
        <v>560079</v>
      </c>
      <c r="B50" s="154" t="s">
        <v>119</v>
      </c>
      <c r="C50" s="163">
        <v>3.8</v>
      </c>
      <c r="D50" s="164">
        <v>0.49</v>
      </c>
      <c r="E50" s="164">
        <v>3.81</v>
      </c>
      <c r="F50" s="164">
        <v>0.79</v>
      </c>
      <c r="G50" s="164">
        <v>2.04</v>
      </c>
      <c r="H50" s="164">
        <v>2.36</v>
      </c>
      <c r="I50" s="164">
        <v>0</v>
      </c>
      <c r="J50" s="164">
        <v>1.78</v>
      </c>
      <c r="K50" s="165">
        <v>15.07</v>
      </c>
      <c r="L50" s="166">
        <v>24.45</v>
      </c>
      <c r="M50" s="167">
        <f t="shared" si="0"/>
        <v>61.64</v>
      </c>
    </row>
    <row r="51" spans="1:13" x14ac:dyDescent="0.25">
      <c r="A51" s="153">
        <v>560080</v>
      </c>
      <c r="B51" s="154" t="s">
        <v>120</v>
      </c>
      <c r="C51" s="163">
        <v>3.08</v>
      </c>
      <c r="D51" s="164">
        <v>2.13</v>
      </c>
      <c r="E51" s="164">
        <v>4.46</v>
      </c>
      <c r="F51" s="164">
        <v>0.01</v>
      </c>
      <c r="G51" s="164">
        <v>2.5</v>
      </c>
      <c r="H51" s="164">
        <v>2.39</v>
      </c>
      <c r="I51" s="164">
        <v>0</v>
      </c>
      <c r="J51" s="164">
        <v>0.36</v>
      </c>
      <c r="K51" s="165">
        <v>14.93</v>
      </c>
      <c r="L51" s="166">
        <v>24.43</v>
      </c>
      <c r="M51" s="167">
        <f t="shared" si="0"/>
        <v>61.11</v>
      </c>
    </row>
    <row r="52" spans="1:13" x14ac:dyDescent="0.25">
      <c r="A52" s="153">
        <v>560081</v>
      </c>
      <c r="B52" s="154" t="s">
        <v>121</v>
      </c>
      <c r="C52" s="163">
        <v>1.51</v>
      </c>
      <c r="D52" s="164">
        <v>4.18</v>
      </c>
      <c r="E52" s="164">
        <v>3.13</v>
      </c>
      <c r="F52" s="164">
        <v>0.27</v>
      </c>
      <c r="G52" s="164">
        <v>2.5</v>
      </c>
      <c r="H52" s="164">
        <v>2.12</v>
      </c>
      <c r="I52" s="164">
        <v>0</v>
      </c>
      <c r="J52" s="164">
        <v>1.41</v>
      </c>
      <c r="K52" s="165">
        <v>15.12</v>
      </c>
      <c r="L52" s="166">
        <v>24.38</v>
      </c>
      <c r="M52" s="167">
        <f t="shared" si="0"/>
        <v>62.02</v>
      </c>
    </row>
    <row r="53" spans="1:13" x14ac:dyDescent="0.25">
      <c r="A53" s="153">
        <v>560082</v>
      </c>
      <c r="B53" s="154" t="s">
        <v>122</v>
      </c>
      <c r="C53" s="163">
        <v>3.25</v>
      </c>
      <c r="D53" s="164">
        <v>2.64</v>
      </c>
      <c r="E53" s="164">
        <v>2.75</v>
      </c>
      <c r="F53" s="164">
        <v>0.24</v>
      </c>
      <c r="G53" s="164">
        <v>2.5</v>
      </c>
      <c r="H53" s="164">
        <v>2.48</v>
      </c>
      <c r="I53" s="164">
        <v>0</v>
      </c>
      <c r="J53" s="164">
        <v>1.05</v>
      </c>
      <c r="K53" s="165">
        <v>14.91</v>
      </c>
      <c r="L53" s="166">
        <v>24.5</v>
      </c>
      <c r="M53" s="167">
        <f t="shared" si="0"/>
        <v>60.86</v>
      </c>
    </row>
    <row r="54" spans="1:13" x14ac:dyDescent="0.25">
      <c r="A54" s="153">
        <v>560083</v>
      </c>
      <c r="B54" s="154" t="s">
        <v>123</v>
      </c>
      <c r="C54" s="163">
        <v>3.63</v>
      </c>
      <c r="D54" s="164">
        <v>4.16</v>
      </c>
      <c r="E54" s="164">
        <v>4.6500000000000004</v>
      </c>
      <c r="F54" s="164">
        <v>0.05</v>
      </c>
      <c r="G54" s="164">
        <v>2.48</v>
      </c>
      <c r="H54" s="164">
        <v>1.73</v>
      </c>
      <c r="I54" s="164">
        <v>0</v>
      </c>
      <c r="J54" s="164">
        <v>1.64</v>
      </c>
      <c r="K54" s="165">
        <v>18.34</v>
      </c>
      <c r="L54" s="166">
        <v>24.53</v>
      </c>
      <c r="M54" s="167">
        <f t="shared" si="0"/>
        <v>74.77</v>
      </c>
    </row>
    <row r="55" spans="1:13" x14ac:dyDescent="0.25">
      <c r="A55" s="153">
        <v>560084</v>
      </c>
      <c r="B55" s="154" t="s">
        <v>124</v>
      </c>
      <c r="C55" s="163">
        <v>1.19</v>
      </c>
      <c r="D55" s="164">
        <v>1.37</v>
      </c>
      <c r="E55" s="164">
        <v>0.98</v>
      </c>
      <c r="F55" s="164">
        <v>0.01</v>
      </c>
      <c r="G55" s="164">
        <v>2.67</v>
      </c>
      <c r="H55" s="164">
        <v>2.5</v>
      </c>
      <c r="I55" s="164">
        <v>0</v>
      </c>
      <c r="J55" s="164">
        <v>1.41</v>
      </c>
      <c r="K55" s="165">
        <v>10.130000000000001</v>
      </c>
      <c r="L55" s="166">
        <v>24.35</v>
      </c>
      <c r="M55" s="167">
        <f t="shared" si="0"/>
        <v>41.6</v>
      </c>
    </row>
    <row r="56" spans="1:13" ht="26.25" x14ac:dyDescent="0.25">
      <c r="A56" s="153">
        <v>560085</v>
      </c>
      <c r="B56" s="154" t="s">
        <v>125</v>
      </c>
      <c r="C56" s="163">
        <v>3.14</v>
      </c>
      <c r="D56" s="164">
        <v>3.4</v>
      </c>
      <c r="E56" s="164">
        <v>4.8499999999999996</v>
      </c>
      <c r="F56" s="164">
        <v>0.39</v>
      </c>
      <c r="G56" s="164">
        <v>2.5</v>
      </c>
      <c r="H56" s="164">
        <v>2.5</v>
      </c>
      <c r="I56" s="164">
        <v>0</v>
      </c>
      <c r="J56" s="164">
        <v>0</v>
      </c>
      <c r="K56" s="165">
        <v>16.78</v>
      </c>
      <c r="L56" s="166">
        <v>24.88</v>
      </c>
      <c r="M56" s="167">
        <f t="shared" si="0"/>
        <v>67.44</v>
      </c>
    </row>
    <row r="57" spans="1:13" ht="26.25" x14ac:dyDescent="0.25">
      <c r="A57" s="153">
        <v>560086</v>
      </c>
      <c r="B57" s="154" t="s">
        <v>126</v>
      </c>
      <c r="C57" s="163">
        <v>1.48</v>
      </c>
      <c r="D57" s="164">
        <v>4.8899999999999997</v>
      </c>
      <c r="E57" s="164">
        <v>4.92</v>
      </c>
      <c r="F57" s="164">
        <v>0.75</v>
      </c>
      <c r="G57" s="164">
        <v>2.5</v>
      </c>
      <c r="H57" s="164">
        <v>0.75</v>
      </c>
      <c r="I57" s="164">
        <v>0</v>
      </c>
      <c r="J57" s="164">
        <v>0.79</v>
      </c>
      <c r="K57" s="165">
        <v>16.079999999999998</v>
      </c>
      <c r="L57" s="166">
        <v>24.9</v>
      </c>
      <c r="M57" s="167">
        <f t="shared" si="0"/>
        <v>64.58</v>
      </c>
    </row>
    <row r="58" spans="1:13" x14ac:dyDescent="0.25">
      <c r="A58" s="153">
        <v>560087</v>
      </c>
      <c r="B58" s="154" t="s">
        <v>127</v>
      </c>
      <c r="C58" s="163">
        <v>3.79</v>
      </c>
      <c r="D58" s="164">
        <v>1.7</v>
      </c>
      <c r="E58" s="164">
        <v>1.99</v>
      </c>
      <c r="F58" s="164">
        <v>0.59</v>
      </c>
      <c r="G58" s="164">
        <v>1.75</v>
      </c>
      <c r="H58" s="164">
        <v>2.5</v>
      </c>
      <c r="I58" s="164">
        <v>0</v>
      </c>
      <c r="J58" s="164">
        <v>1.83</v>
      </c>
      <c r="K58" s="165">
        <v>14.15</v>
      </c>
      <c r="L58" s="166">
        <v>25</v>
      </c>
      <c r="M58" s="167">
        <f t="shared" si="0"/>
        <v>56.6</v>
      </c>
    </row>
    <row r="59" spans="1:13" ht="26.25" x14ac:dyDescent="0.25">
      <c r="A59" s="153">
        <v>560088</v>
      </c>
      <c r="B59" s="154" t="s">
        <v>128</v>
      </c>
      <c r="C59" s="163">
        <v>2.96</v>
      </c>
      <c r="D59" s="164">
        <v>4.18</v>
      </c>
      <c r="E59" s="164">
        <v>3.92</v>
      </c>
      <c r="F59" s="164">
        <v>0.2</v>
      </c>
      <c r="G59" s="164">
        <v>2.5</v>
      </c>
      <c r="H59" s="164">
        <v>2.5</v>
      </c>
      <c r="I59" s="164">
        <v>0</v>
      </c>
      <c r="J59" s="164">
        <v>1.1200000000000001</v>
      </c>
      <c r="K59" s="165">
        <v>17.38</v>
      </c>
      <c r="L59" s="166">
        <v>25</v>
      </c>
      <c r="M59" s="167">
        <f t="shared" si="0"/>
        <v>69.52</v>
      </c>
    </row>
    <row r="60" spans="1:13" ht="26.25" x14ac:dyDescent="0.25">
      <c r="A60" s="153">
        <v>560089</v>
      </c>
      <c r="B60" s="154" t="s">
        <v>129</v>
      </c>
      <c r="C60" s="163">
        <v>4.72</v>
      </c>
      <c r="D60" s="164">
        <v>2.13</v>
      </c>
      <c r="E60" s="164">
        <v>1.52</v>
      </c>
      <c r="F60" s="164">
        <v>0.73</v>
      </c>
      <c r="G60" s="164">
        <v>1.87</v>
      </c>
      <c r="H60" s="164">
        <v>2.5</v>
      </c>
      <c r="I60" s="164">
        <v>0</v>
      </c>
      <c r="J60" s="164">
        <v>0.89</v>
      </c>
      <c r="K60" s="165">
        <v>14.36</v>
      </c>
      <c r="L60" s="166">
        <v>25</v>
      </c>
      <c r="M60" s="167">
        <f t="shared" si="0"/>
        <v>57.44</v>
      </c>
    </row>
    <row r="61" spans="1:13" ht="26.25" x14ac:dyDescent="0.25">
      <c r="A61" s="153">
        <v>560096</v>
      </c>
      <c r="B61" s="154" t="s">
        <v>130</v>
      </c>
      <c r="C61" s="163">
        <v>0.57999999999999996</v>
      </c>
      <c r="D61" s="164">
        <v>0.35</v>
      </c>
      <c r="E61" s="164">
        <v>0.35</v>
      </c>
      <c r="F61" s="164">
        <v>0.4</v>
      </c>
      <c r="G61" s="164">
        <v>2.5099999999999998</v>
      </c>
      <c r="H61" s="164">
        <v>2.48</v>
      </c>
      <c r="I61" s="164">
        <v>0</v>
      </c>
      <c r="J61" s="164">
        <v>2.33</v>
      </c>
      <c r="K61" s="165">
        <v>9</v>
      </c>
      <c r="L61" s="166">
        <v>24.83</v>
      </c>
      <c r="M61" s="167">
        <f t="shared" si="0"/>
        <v>36.25</v>
      </c>
    </row>
    <row r="62" spans="1:13" ht="26.25" x14ac:dyDescent="0.25">
      <c r="A62" s="153">
        <v>560098</v>
      </c>
      <c r="B62" s="154" t="s">
        <v>131</v>
      </c>
      <c r="C62" s="163">
        <v>0</v>
      </c>
      <c r="D62" s="164">
        <v>3.03</v>
      </c>
      <c r="E62" s="164">
        <v>0</v>
      </c>
      <c r="F62" s="164">
        <v>0.26</v>
      </c>
      <c r="G62" s="164">
        <v>2.5</v>
      </c>
      <c r="H62" s="164">
        <v>2.5</v>
      </c>
      <c r="I62" s="164">
        <v>0</v>
      </c>
      <c r="J62" s="164">
        <v>2.02</v>
      </c>
      <c r="K62" s="165">
        <v>10.31</v>
      </c>
      <c r="L62" s="166">
        <v>25</v>
      </c>
      <c r="M62" s="167">
        <f t="shared" si="0"/>
        <v>41.24</v>
      </c>
    </row>
    <row r="63" spans="1:13" s="127" customFormat="1" ht="26.25" x14ac:dyDescent="0.25">
      <c r="A63" s="153">
        <v>560099</v>
      </c>
      <c r="B63" s="154" t="s">
        <v>132</v>
      </c>
      <c r="C63" s="163">
        <v>0.5</v>
      </c>
      <c r="D63" s="164">
        <v>4.0599999999999996</v>
      </c>
      <c r="E63" s="164">
        <v>0</v>
      </c>
      <c r="F63" s="164">
        <v>0.69</v>
      </c>
      <c r="G63" s="164">
        <v>2.5</v>
      </c>
      <c r="H63" s="164">
        <v>2.5</v>
      </c>
      <c r="I63" s="164">
        <v>0</v>
      </c>
      <c r="J63" s="164">
        <v>0.56999999999999995</v>
      </c>
      <c r="K63" s="165">
        <v>10.82</v>
      </c>
      <c r="L63" s="166">
        <v>24.85</v>
      </c>
      <c r="M63" s="167">
        <f t="shared" si="0"/>
        <v>43.54</v>
      </c>
    </row>
    <row r="64" spans="1:13" ht="39" x14ac:dyDescent="0.25">
      <c r="A64" s="153">
        <v>560206</v>
      </c>
      <c r="B64" s="154" t="s">
        <v>133</v>
      </c>
      <c r="C64" s="163">
        <v>3.63</v>
      </c>
      <c r="D64" s="164">
        <v>3.44</v>
      </c>
      <c r="E64" s="164">
        <v>0</v>
      </c>
      <c r="F64" s="164">
        <v>0.4</v>
      </c>
      <c r="G64" s="164">
        <v>2.5</v>
      </c>
      <c r="H64" s="164">
        <v>2.5</v>
      </c>
      <c r="I64" s="164">
        <v>0</v>
      </c>
      <c r="J64" s="164">
        <v>1.18</v>
      </c>
      <c r="K64" s="165">
        <v>13.65</v>
      </c>
      <c r="L64" s="166">
        <v>25</v>
      </c>
      <c r="M64" s="167">
        <f t="shared" si="0"/>
        <v>54.6</v>
      </c>
    </row>
    <row r="65" spans="1:13" ht="39" x14ac:dyDescent="0.25">
      <c r="A65" s="168">
        <v>560214</v>
      </c>
      <c r="B65" s="154" t="s">
        <v>134</v>
      </c>
      <c r="C65" s="163">
        <v>0.67</v>
      </c>
      <c r="D65" s="164">
        <v>2.0699999999999998</v>
      </c>
      <c r="E65" s="164">
        <v>3.06</v>
      </c>
      <c r="F65" s="164">
        <v>0.41</v>
      </c>
      <c r="G65" s="164">
        <v>2.5</v>
      </c>
      <c r="H65" s="164">
        <v>2.5</v>
      </c>
      <c r="I65" s="164">
        <v>0</v>
      </c>
      <c r="J65" s="164">
        <v>0.53</v>
      </c>
      <c r="K65" s="165">
        <v>11.74</v>
      </c>
      <c r="L65" s="166">
        <v>24.4</v>
      </c>
      <c r="M65" s="167">
        <f>100/L65*K65</f>
        <v>48.11</v>
      </c>
    </row>
  </sheetData>
  <mergeCells count="6">
    <mergeCell ref="K1:M1"/>
    <mergeCell ref="A2:M2"/>
    <mergeCell ref="A3:A5"/>
    <mergeCell ref="K3:K5"/>
    <mergeCell ref="L3:L5"/>
    <mergeCell ref="M3:M5"/>
  </mergeCells>
  <pageMargins left="0.7" right="0.7" top="0.75" bottom="0.75" header="0.3" footer="0.3"/>
  <pageSetup paperSize="9" scale="77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view="pageBreakPreview" zoomScale="98" zoomScaleNormal="100" zoomScaleSheetLayoutView="98" workbookViewId="0">
      <pane xSplit="2" ySplit="4" topLeftCell="C17" activePane="bottomRight" state="frozen"/>
      <selection pane="topRight" activeCell="C1" sqref="C1"/>
      <selection pane="bottomLeft" activeCell="A6" sqref="A6"/>
      <selection pane="bottomRight" activeCell="E1" sqref="E1:G1"/>
    </sheetView>
  </sheetViews>
  <sheetFormatPr defaultRowHeight="15" x14ac:dyDescent="0.25"/>
  <cols>
    <col min="1" max="1" width="8.42578125" style="70" customWidth="1"/>
    <col min="2" max="2" width="30.28515625" style="113" customWidth="1"/>
    <col min="3" max="3" width="16.7109375" customWidth="1"/>
    <col min="4" max="4" width="18" customWidth="1"/>
    <col min="5" max="5" width="15" customWidth="1"/>
    <col min="6" max="6" width="13.28515625" customWidth="1"/>
    <col min="7" max="7" width="14.85546875" customWidth="1"/>
    <col min="255" max="255" width="8.42578125" customWidth="1"/>
    <col min="256" max="256" width="30.28515625" customWidth="1"/>
    <col min="257" max="257" width="16.7109375" customWidth="1"/>
    <col min="258" max="258" width="18" customWidth="1"/>
    <col min="259" max="259" width="15" customWidth="1"/>
    <col min="260" max="260" width="13.28515625" customWidth="1"/>
    <col min="261" max="261" width="14.85546875" customWidth="1"/>
    <col min="511" max="511" width="8.42578125" customWidth="1"/>
    <col min="512" max="512" width="30.28515625" customWidth="1"/>
    <col min="513" max="513" width="16.7109375" customWidth="1"/>
    <col min="514" max="514" width="18" customWidth="1"/>
    <col min="515" max="515" width="15" customWidth="1"/>
    <col min="516" max="516" width="13.28515625" customWidth="1"/>
    <col min="517" max="517" width="14.85546875" customWidth="1"/>
    <col min="767" max="767" width="8.42578125" customWidth="1"/>
    <col min="768" max="768" width="30.28515625" customWidth="1"/>
    <col min="769" max="769" width="16.7109375" customWidth="1"/>
    <col min="770" max="770" width="18" customWidth="1"/>
    <col min="771" max="771" width="15" customWidth="1"/>
    <col min="772" max="772" width="13.28515625" customWidth="1"/>
    <col min="773" max="773" width="14.85546875" customWidth="1"/>
    <col min="1023" max="1023" width="8.42578125" customWidth="1"/>
    <col min="1024" max="1024" width="30.28515625" customWidth="1"/>
    <col min="1025" max="1025" width="16.7109375" customWidth="1"/>
    <col min="1026" max="1026" width="18" customWidth="1"/>
    <col min="1027" max="1027" width="15" customWidth="1"/>
    <col min="1028" max="1028" width="13.28515625" customWidth="1"/>
    <col min="1029" max="1029" width="14.85546875" customWidth="1"/>
    <col min="1279" max="1279" width="8.42578125" customWidth="1"/>
    <col min="1280" max="1280" width="30.28515625" customWidth="1"/>
    <col min="1281" max="1281" width="16.7109375" customWidth="1"/>
    <col min="1282" max="1282" width="18" customWidth="1"/>
    <col min="1283" max="1283" width="15" customWidth="1"/>
    <col min="1284" max="1284" width="13.28515625" customWidth="1"/>
    <col min="1285" max="1285" width="14.85546875" customWidth="1"/>
    <col min="1535" max="1535" width="8.42578125" customWidth="1"/>
    <col min="1536" max="1536" width="30.28515625" customWidth="1"/>
    <col min="1537" max="1537" width="16.7109375" customWidth="1"/>
    <col min="1538" max="1538" width="18" customWidth="1"/>
    <col min="1539" max="1539" width="15" customWidth="1"/>
    <col min="1540" max="1540" width="13.28515625" customWidth="1"/>
    <col min="1541" max="1541" width="14.85546875" customWidth="1"/>
    <col min="1791" max="1791" width="8.42578125" customWidth="1"/>
    <col min="1792" max="1792" width="30.28515625" customWidth="1"/>
    <col min="1793" max="1793" width="16.7109375" customWidth="1"/>
    <col min="1794" max="1794" width="18" customWidth="1"/>
    <col min="1795" max="1795" width="15" customWidth="1"/>
    <col min="1796" max="1796" width="13.28515625" customWidth="1"/>
    <col min="1797" max="1797" width="14.85546875" customWidth="1"/>
    <col min="2047" max="2047" width="8.42578125" customWidth="1"/>
    <col min="2048" max="2048" width="30.28515625" customWidth="1"/>
    <col min="2049" max="2049" width="16.7109375" customWidth="1"/>
    <col min="2050" max="2050" width="18" customWidth="1"/>
    <col min="2051" max="2051" width="15" customWidth="1"/>
    <col min="2052" max="2052" width="13.28515625" customWidth="1"/>
    <col min="2053" max="2053" width="14.85546875" customWidth="1"/>
    <col min="2303" max="2303" width="8.42578125" customWidth="1"/>
    <col min="2304" max="2304" width="30.28515625" customWidth="1"/>
    <col min="2305" max="2305" width="16.7109375" customWidth="1"/>
    <col min="2306" max="2306" width="18" customWidth="1"/>
    <col min="2307" max="2307" width="15" customWidth="1"/>
    <col min="2308" max="2308" width="13.28515625" customWidth="1"/>
    <col min="2309" max="2309" width="14.85546875" customWidth="1"/>
    <col min="2559" max="2559" width="8.42578125" customWidth="1"/>
    <col min="2560" max="2560" width="30.28515625" customWidth="1"/>
    <col min="2561" max="2561" width="16.7109375" customWidth="1"/>
    <col min="2562" max="2562" width="18" customWidth="1"/>
    <col min="2563" max="2563" width="15" customWidth="1"/>
    <col min="2564" max="2564" width="13.28515625" customWidth="1"/>
    <col min="2565" max="2565" width="14.85546875" customWidth="1"/>
    <col min="2815" max="2815" width="8.42578125" customWidth="1"/>
    <col min="2816" max="2816" width="30.28515625" customWidth="1"/>
    <col min="2817" max="2817" width="16.7109375" customWidth="1"/>
    <col min="2818" max="2818" width="18" customWidth="1"/>
    <col min="2819" max="2819" width="15" customWidth="1"/>
    <col min="2820" max="2820" width="13.28515625" customWidth="1"/>
    <col min="2821" max="2821" width="14.85546875" customWidth="1"/>
    <col min="3071" max="3071" width="8.42578125" customWidth="1"/>
    <col min="3072" max="3072" width="30.28515625" customWidth="1"/>
    <col min="3073" max="3073" width="16.7109375" customWidth="1"/>
    <col min="3074" max="3074" width="18" customWidth="1"/>
    <col min="3075" max="3075" width="15" customWidth="1"/>
    <col min="3076" max="3076" width="13.28515625" customWidth="1"/>
    <col min="3077" max="3077" width="14.85546875" customWidth="1"/>
    <col min="3327" max="3327" width="8.42578125" customWidth="1"/>
    <col min="3328" max="3328" width="30.28515625" customWidth="1"/>
    <col min="3329" max="3329" width="16.7109375" customWidth="1"/>
    <col min="3330" max="3330" width="18" customWidth="1"/>
    <col min="3331" max="3331" width="15" customWidth="1"/>
    <col min="3332" max="3332" width="13.28515625" customWidth="1"/>
    <col min="3333" max="3333" width="14.85546875" customWidth="1"/>
    <col min="3583" max="3583" width="8.42578125" customWidth="1"/>
    <col min="3584" max="3584" width="30.28515625" customWidth="1"/>
    <col min="3585" max="3585" width="16.7109375" customWidth="1"/>
    <col min="3586" max="3586" width="18" customWidth="1"/>
    <col min="3587" max="3587" width="15" customWidth="1"/>
    <col min="3588" max="3588" width="13.28515625" customWidth="1"/>
    <col min="3589" max="3589" width="14.85546875" customWidth="1"/>
    <col min="3839" max="3839" width="8.42578125" customWidth="1"/>
    <col min="3840" max="3840" width="30.28515625" customWidth="1"/>
    <col min="3841" max="3841" width="16.7109375" customWidth="1"/>
    <col min="3842" max="3842" width="18" customWidth="1"/>
    <col min="3843" max="3843" width="15" customWidth="1"/>
    <col min="3844" max="3844" width="13.28515625" customWidth="1"/>
    <col min="3845" max="3845" width="14.85546875" customWidth="1"/>
    <col min="4095" max="4095" width="8.42578125" customWidth="1"/>
    <col min="4096" max="4096" width="30.28515625" customWidth="1"/>
    <col min="4097" max="4097" width="16.7109375" customWidth="1"/>
    <col min="4098" max="4098" width="18" customWidth="1"/>
    <col min="4099" max="4099" width="15" customWidth="1"/>
    <col min="4100" max="4100" width="13.28515625" customWidth="1"/>
    <col min="4101" max="4101" width="14.85546875" customWidth="1"/>
    <col min="4351" max="4351" width="8.42578125" customWidth="1"/>
    <col min="4352" max="4352" width="30.28515625" customWidth="1"/>
    <col min="4353" max="4353" width="16.7109375" customWidth="1"/>
    <col min="4354" max="4354" width="18" customWidth="1"/>
    <col min="4355" max="4355" width="15" customWidth="1"/>
    <col min="4356" max="4356" width="13.28515625" customWidth="1"/>
    <col min="4357" max="4357" width="14.85546875" customWidth="1"/>
    <col min="4607" max="4607" width="8.42578125" customWidth="1"/>
    <col min="4608" max="4608" width="30.28515625" customWidth="1"/>
    <col min="4609" max="4609" width="16.7109375" customWidth="1"/>
    <col min="4610" max="4610" width="18" customWidth="1"/>
    <col min="4611" max="4611" width="15" customWidth="1"/>
    <col min="4612" max="4612" width="13.28515625" customWidth="1"/>
    <col min="4613" max="4613" width="14.85546875" customWidth="1"/>
    <col min="4863" max="4863" width="8.42578125" customWidth="1"/>
    <col min="4864" max="4864" width="30.28515625" customWidth="1"/>
    <col min="4865" max="4865" width="16.7109375" customWidth="1"/>
    <col min="4866" max="4866" width="18" customWidth="1"/>
    <col min="4867" max="4867" width="15" customWidth="1"/>
    <col min="4868" max="4868" width="13.28515625" customWidth="1"/>
    <col min="4869" max="4869" width="14.85546875" customWidth="1"/>
    <col min="5119" max="5119" width="8.42578125" customWidth="1"/>
    <col min="5120" max="5120" width="30.28515625" customWidth="1"/>
    <col min="5121" max="5121" width="16.7109375" customWidth="1"/>
    <col min="5122" max="5122" width="18" customWidth="1"/>
    <col min="5123" max="5123" width="15" customWidth="1"/>
    <col min="5124" max="5124" width="13.28515625" customWidth="1"/>
    <col min="5125" max="5125" width="14.85546875" customWidth="1"/>
    <col min="5375" max="5375" width="8.42578125" customWidth="1"/>
    <col min="5376" max="5376" width="30.28515625" customWidth="1"/>
    <col min="5377" max="5377" width="16.7109375" customWidth="1"/>
    <col min="5378" max="5378" width="18" customWidth="1"/>
    <col min="5379" max="5379" width="15" customWidth="1"/>
    <col min="5380" max="5380" width="13.28515625" customWidth="1"/>
    <col min="5381" max="5381" width="14.85546875" customWidth="1"/>
    <col min="5631" max="5631" width="8.42578125" customWidth="1"/>
    <col min="5632" max="5632" width="30.28515625" customWidth="1"/>
    <col min="5633" max="5633" width="16.7109375" customWidth="1"/>
    <col min="5634" max="5634" width="18" customWidth="1"/>
    <col min="5635" max="5635" width="15" customWidth="1"/>
    <col min="5636" max="5636" width="13.28515625" customWidth="1"/>
    <col min="5637" max="5637" width="14.85546875" customWidth="1"/>
    <col min="5887" max="5887" width="8.42578125" customWidth="1"/>
    <col min="5888" max="5888" width="30.28515625" customWidth="1"/>
    <col min="5889" max="5889" width="16.7109375" customWidth="1"/>
    <col min="5890" max="5890" width="18" customWidth="1"/>
    <col min="5891" max="5891" width="15" customWidth="1"/>
    <col min="5892" max="5892" width="13.28515625" customWidth="1"/>
    <col min="5893" max="5893" width="14.85546875" customWidth="1"/>
    <col min="6143" max="6143" width="8.42578125" customWidth="1"/>
    <col min="6144" max="6144" width="30.28515625" customWidth="1"/>
    <col min="6145" max="6145" width="16.7109375" customWidth="1"/>
    <col min="6146" max="6146" width="18" customWidth="1"/>
    <col min="6147" max="6147" width="15" customWidth="1"/>
    <col min="6148" max="6148" width="13.28515625" customWidth="1"/>
    <col min="6149" max="6149" width="14.85546875" customWidth="1"/>
    <col min="6399" max="6399" width="8.42578125" customWidth="1"/>
    <col min="6400" max="6400" width="30.28515625" customWidth="1"/>
    <col min="6401" max="6401" width="16.7109375" customWidth="1"/>
    <col min="6402" max="6402" width="18" customWidth="1"/>
    <col min="6403" max="6403" width="15" customWidth="1"/>
    <col min="6404" max="6404" width="13.28515625" customWidth="1"/>
    <col min="6405" max="6405" width="14.85546875" customWidth="1"/>
    <col min="6655" max="6655" width="8.42578125" customWidth="1"/>
    <col min="6656" max="6656" width="30.28515625" customWidth="1"/>
    <col min="6657" max="6657" width="16.7109375" customWidth="1"/>
    <col min="6658" max="6658" width="18" customWidth="1"/>
    <col min="6659" max="6659" width="15" customWidth="1"/>
    <col min="6660" max="6660" width="13.28515625" customWidth="1"/>
    <col min="6661" max="6661" width="14.85546875" customWidth="1"/>
    <col min="6911" max="6911" width="8.42578125" customWidth="1"/>
    <col min="6912" max="6912" width="30.28515625" customWidth="1"/>
    <col min="6913" max="6913" width="16.7109375" customWidth="1"/>
    <col min="6914" max="6914" width="18" customWidth="1"/>
    <col min="6915" max="6915" width="15" customWidth="1"/>
    <col min="6916" max="6916" width="13.28515625" customWidth="1"/>
    <col min="6917" max="6917" width="14.85546875" customWidth="1"/>
    <col min="7167" max="7167" width="8.42578125" customWidth="1"/>
    <col min="7168" max="7168" width="30.28515625" customWidth="1"/>
    <col min="7169" max="7169" width="16.7109375" customWidth="1"/>
    <col min="7170" max="7170" width="18" customWidth="1"/>
    <col min="7171" max="7171" width="15" customWidth="1"/>
    <col min="7172" max="7172" width="13.28515625" customWidth="1"/>
    <col min="7173" max="7173" width="14.85546875" customWidth="1"/>
    <col min="7423" max="7423" width="8.42578125" customWidth="1"/>
    <col min="7424" max="7424" width="30.28515625" customWidth="1"/>
    <col min="7425" max="7425" width="16.7109375" customWidth="1"/>
    <col min="7426" max="7426" width="18" customWidth="1"/>
    <col min="7427" max="7427" width="15" customWidth="1"/>
    <col min="7428" max="7428" width="13.28515625" customWidth="1"/>
    <col min="7429" max="7429" width="14.85546875" customWidth="1"/>
    <col min="7679" max="7679" width="8.42578125" customWidth="1"/>
    <col min="7680" max="7680" width="30.28515625" customWidth="1"/>
    <col min="7681" max="7681" width="16.7109375" customWidth="1"/>
    <col min="7682" max="7682" width="18" customWidth="1"/>
    <col min="7683" max="7683" width="15" customWidth="1"/>
    <col min="7684" max="7684" width="13.28515625" customWidth="1"/>
    <col min="7685" max="7685" width="14.85546875" customWidth="1"/>
    <col min="7935" max="7935" width="8.42578125" customWidth="1"/>
    <col min="7936" max="7936" width="30.28515625" customWidth="1"/>
    <col min="7937" max="7937" width="16.7109375" customWidth="1"/>
    <col min="7938" max="7938" width="18" customWidth="1"/>
    <col min="7939" max="7939" width="15" customWidth="1"/>
    <col min="7940" max="7940" width="13.28515625" customWidth="1"/>
    <col min="7941" max="7941" width="14.85546875" customWidth="1"/>
    <col min="8191" max="8191" width="8.42578125" customWidth="1"/>
    <col min="8192" max="8192" width="30.28515625" customWidth="1"/>
    <col min="8193" max="8193" width="16.7109375" customWidth="1"/>
    <col min="8194" max="8194" width="18" customWidth="1"/>
    <col min="8195" max="8195" width="15" customWidth="1"/>
    <col min="8196" max="8196" width="13.28515625" customWidth="1"/>
    <col min="8197" max="8197" width="14.85546875" customWidth="1"/>
    <col min="8447" max="8447" width="8.42578125" customWidth="1"/>
    <col min="8448" max="8448" width="30.28515625" customWidth="1"/>
    <col min="8449" max="8449" width="16.7109375" customWidth="1"/>
    <col min="8450" max="8450" width="18" customWidth="1"/>
    <col min="8451" max="8451" width="15" customWidth="1"/>
    <col min="8452" max="8452" width="13.28515625" customWidth="1"/>
    <col min="8453" max="8453" width="14.85546875" customWidth="1"/>
    <col min="8703" max="8703" width="8.42578125" customWidth="1"/>
    <col min="8704" max="8704" width="30.28515625" customWidth="1"/>
    <col min="8705" max="8705" width="16.7109375" customWidth="1"/>
    <col min="8706" max="8706" width="18" customWidth="1"/>
    <col min="8707" max="8707" width="15" customWidth="1"/>
    <col min="8708" max="8708" width="13.28515625" customWidth="1"/>
    <col min="8709" max="8709" width="14.85546875" customWidth="1"/>
    <col min="8959" max="8959" width="8.42578125" customWidth="1"/>
    <col min="8960" max="8960" width="30.28515625" customWidth="1"/>
    <col min="8961" max="8961" width="16.7109375" customWidth="1"/>
    <col min="8962" max="8962" width="18" customWidth="1"/>
    <col min="8963" max="8963" width="15" customWidth="1"/>
    <col min="8964" max="8964" width="13.28515625" customWidth="1"/>
    <col min="8965" max="8965" width="14.85546875" customWidth="1"/>
    <col min="9215" max="9215" width="8.42578125" customWidth="1"/>
    <col min="9216" max="9216" width="30.28515625" customWidth="1"/>
    <col min="9217" max="9217" width="16.7109375" customWidth="1"/>
    <col min="9218" max="9218" width="18" customWidth="1"/>
    <col min="9219" max="9219" width="15" customWidth="1"/>
    <col min="9220" max="9220" width="13.28515625" customWidth="1"/>
    <col min="9221" max="9221" width="14.85546875" customWidth="1"/>
    <col min="9471" max="9471" width="8.42578125" customWidth="1"/>
    <col min="9472" max="9472" width="30.28515625" customWidth="1"/>
    <col min="9473" max="9473" width="16.7109375" customWidth="1"/>
    <col min="9474" max="9474" width="18" customWidth="1"/>
    <col min="9475" max="9475" width="15" customWidth="1"/>
    <col min="9476" max="9476" width="13.28515625" customWidth="1"/>
    <col min="9477" max="9477" width="14.85546875" customWidth="1"/>
    <col min="9727" max="9727" width="8.42578125" customWidth="1"/>
    <col min="9728" max="9728" width="30.28515625" customWidth="1"/>
    <col min="9729" max="9729" width="16.7109375" customWidth="1"/>
    <col min="9730" max="9730" width="18" customWidth="1"/>
    <col min="9731" max="9731" width="15" customWidth="1"/>
    <col min="9732" max="9732" width="13.28515625" customWidth="1"/>
    <col min="9733" max="9733" width="14.85546875" customWidth="1"/>
    <col min="9983" max="9983" width="8.42578125" customWidth="1"/>
    <col min="9984" max="9984" width="30.28515625" customWidth="1"/>
    <col min="9985" max="9985" width="16.7109375" customWidth="1"/>
    <col min="9986" max="9986" width="18" customWidth="1"/>
    <col min="9987" max="9987" width="15" customWidth="1"/>
    <col min="9988" max="9988" width="13.28515625" customWidth="1"/>
    <col min="9989" max="9989" width="14.85546875" customWidth="1"/>
    <col min="10239" max="10239" width="8.42578125" customWidth="1"/>
    <col min="10240" max="10240" width="30.28515625" customWidth="1"/>
    <col min="10241" max="10241" width="16.7109375" customWidth="1"/>
    <col min="10242" max="10242" width="18" customWidth="1"/>
    <col min="10243" max="10243" width="15" customWidth="1"/>
    <col min="10244" max="10244" width="13.28515625" customWidth="1"/>
    <col min="10245" max="10245" width="14.85546875" customWidth="1"/>
    <col min="10495" max="10495" width="8.42578125" customWidth="1"/>
    <col min="10496" max="10496" width="30.28515625" customWidth="1"/>
    <col min="10497" max="10497" width="16.7109375" customWidth="1"/>
    <col min="10498" max="10498" width="18" customWidth="1"/>
    <col min="10499" max="10499" width="15" customWidth="1"/>
    <col min="10500" max="10500" width="13.28515625" customWidth="1"/>
    <col min="10501" max="10501" width="14.85546875" customWidth="1"/>
    <col min="10751" max="10751" width="8.42578125" customWidth="1"/>
    <col min="10752" max="10752" width="30.28515625" customWidth="1"/>
    <col min="10753" max="10753" width="16.7109375" customWidth="1"/>
    <col min="10754" max="10754" width="18" customWidth="1"/>
    <col min="10755" max="10755" width="15" customWidth="1"/>
    <col min="10756" max="10756" width="13.28515625" customWidth="1"/>
    <col min="10757" max="10757" width="14.85546875" customWidth="1"/>
    <col min="11007" max="11007" width="8.42578125" customWidth="1"/>
    <col min="11008" max="11008" width="30.28515625" customWidth="1"/>
    <col min="11009" max="11009" width="16.7109375" customWidth="1"/>
    <col min="11010" max="11010" width="18" customWidth="1"/>
    <col min="11011" max="11011" width="15" customWidth="1"/>
    <col min="11012" max="11012" width="13.28515625" customWidth="1"/>
    <col min="11013" max="11013" width="14.85546875" customWidth="1"/>
    <col min="11263" max="11263" width="8.42578125" customWidth="1"/>
    <col min="11264" max="11264" width="30.28515625" customWidth="1"/>
    <col min="11265" max="11265" width="16.7109375" customWidth="1"/>
    <col min="11266" max="11266" width="18" customWidth="1"/>
    <col min="11267" max="11267" width="15" customWidth="1"/>
    <col min="11268" max="11268" width="13.28515625" customWidth="1"/>
    <col min="11269" max="11269" width="14.85546875" customWidth="1"/>
    <col min="11519" max="11519" width="8.42578125" customWidth="1"/>
    <col min="11520" max="11520" width="30.28515625" customWidth="1"/>
    <col min="11521" max="11521" width="16.7109375" customWidth="1"/>
    <col min="11522" max="11522" width="18" customWidth="1"/>
    <col min="11523" max="11523" width="15" customWidth="1"/>
    <col min="11524" max="11524" width="13.28515625" customWidth="1"/>
    <col min="11525" max="11525" width="14.85546875" customWidth="1"/>
    <col min="11775" max="11775" width="8.42578125" customWidth="1"/>
    <col min="11776" max="11776" width="30.28515625" customWidth="1"/>
    <col min="11777" max="11777" width="16.7109375" customWidth="1"/>
    <col min="11778" max="11778" width="18" customWidth="1"/>
    <col min="11779" max="11779" width="15" customWidth="1"/>
    <col min="11780" max="11780" width="13.28515625" customWidth="1"/>
    <col min="11781" max="11781" width="14.85546875" customWidth="1"/>
    <col min="12031" max="12031" width="8.42578125" customWidth="1"/>
    <col min="12032" max="12032" width="30.28515625" customWidth="1"/>
    <col min="12033" max="12033" width="16.7109375" customWidth="1"/>
    <col min="12034" max="12034" width="18" customWidth="1"/>
    <col min="12035" max="12035" width="15" customWidth="1"/>
    <col min="12036" max="12036" width="13.28515625" customWidth="1"/>
    <col min="12037" max="12037" width="14.85546875" customWidth="1"/>
    <col min="12287" max="12287" width="8.42578125" customWidth="1"/>
    <col min="12288" max="12288" width="30.28515625" customWidth="1"/>
    <col min="12289" max="12289" width="16.7109375" customWidth="1"/>
    <col min="12290" max="12290" width="18" customWidth="1"/>
    <col min="12291" max="12291" width="15" customWidth="1"/>
    <col min="12292" max="12292" width="13.28515625" customWidth="1"/>
    <col min="12293" max="12293" width="14.85546875" customWidth="1"/>
    <col min="12543" max="12543" width="8.42578125" customWidth="1"/>
    <col min="12544" max="12544" width="30.28515625" customWidth="1"/>
    <col min="12545" max="12545" width="16.7109375" customWidth="1"/>
    <col min="12546" max="12546" width="18" customWidth="1"/>
    <col min="12547" max="12547" width="15" customWidth="1"/>
    <col min="12548" max="12548" width="13.28515625" customWidth="1"/>
    <col min="12549" max="12549" width="14.85546875" customWidth="1"/>
    <col min="12799" max="12799" width="8.42578125" customWidth="1"/>
    <col min="12800" max="12800" width="30.28515625" customWidth="1"/>
    <col min="12801" max="12801" width="16.7109375" customWidth="1"/>
    <col min="12802" max="12802" width="18" customWidth="1"/>
    <col min="12803" max="12803" width="15" customWidth="1"/>
    <col min="12804" max="12804" width="13.28515625" customWidth="1"/>
    <col min="12805" max="12805" width="14.85546875" customWidth="1"/>
    <col min="13055" max="13055" width="8.42578125" customWidth="1"/>
    <col min="13056" max="13056" width="30.28515625" customWidth="1"/>
    <col min="13057" max="13057" width="16.7109375" customWidth="1"/>
    <col min="13058" max="13058" width="18" customWidth="1"/>
    <col min="13059" max="13059" width="15" customWidth="1"/>
    <col min="13060" max="13060" width="13.28515625" customWidth="1"/>
    <col min="13061" max="13061" width="14.85546875" customWidth="1"/>
    <col min="13311" max="13311" width="8.42578125" customWidth="1"/>
    <col min="13312" max="13312" width="30.28515625" customWidth="1"/>
    <col min="13313" max="13313" width="16.7109375" customWidth="1"/>
    <col min="13314" max="13314" width="18" customWidth="1"/>
    <col min="13315" max="13315" width="15" customWidth="1"/>
    <col min="13316" max="13316" width="13.28515625" customWidth="1"/>
    <col min="13317" max="13317" width="14.85546875" customWidth="1"/>
    <col min="13567" max="13567" width="8.42578125" customWidth="1"/>
    <col min="13568" max="13568" width="30.28515625" customWidth="1"/>
    <col min="13569" max="13569" width="16.7109375" customWidth="1"/>
    <col min="13570" max="13570" width="18" customWidth="1"/>
    <col min="13571" max="13571" width="15" customWidth="1"/>
    <col min="13572" max="13572" width="13.28515625" customWidth="1"/>
    <col min="13573" max="13573" width="14.85546875" customWidth="1"/>
    <col min="13823" max="13823" width="8.42578125" customWidth="1"/>
    <col min="13824" max="13824" width="30.28515625" customWidth="1"/>
    <col min="13825" max="13825" width="16.7109375" customWidth="1"/>
    <col min="13826" max="13826" width="18" customWidth="1"/>
    <col min="13827" max="13827" width="15" customWidth="1"/>
    <col min="13828" max="13828" width="13.28515625" customWidth="1"/>
    <col min="13829" max="13829" width="14.85546875" customWidth="1"/>
    <col min="14079" max="14079" width="8.42578125" customWidth="1"/>
    <col min="14080" max="14080" width="30.28515625" customWidth="1"/>
    <col min="14081" max="14081" width="16.7109375" customWidth="1"/>
    <col min="14082" max="14082" width="18" customWidth="1"/>
    <col min="14083" max="14083" width="15" customWidth="1"/>
    <col min="14084" max="14084" width="13.28515625" customWidth="1"/>
    <col min="14085" max="14085" width="14.85546875" customWidth="1"/>
    <col min="14335" max="14335" width="8.42578125" customWidth="1"/>
    <col min="14336" max="14336" width="30.28515625" customWidth="1"/>
    <col min="14337" max="14337" width="16.7109375" customWidth="1"/>
    <col min="14338" max="14338" width="18" customWidth="1"/>
    <col min="14339" max="14339" width="15" customWidth="1"/>
    <col min="14340" max="14340" width="13.28515625" customWidth="1"/>
    <col min="14341" max="14341" width="14.85546875" customWidth="1"/>
    <col min="14591" max="14591" width="8.42578125" customWidth="1"/>
    <col min="14592" max="14592" width="30.28515625" customWidth="1"/>
    <col min="14593" max="14593" width="16.7109375" customWidth="1"/>
    <col min="14594" max="14594" width="18" customWidth="1"/>
    <col min="14595" max="14595" width="15" customWidth="1"/>
    <col min="14596" max="14596" width="13.28515625" customWidth="1"/>
    <col min="14597" max="14597" width="14.85546875" customWidth="1"/>
    <col min="14847" max="14847" width="8.42578125" customWidth="1"/>
    <col min="14848" max="14848" width="30.28515625" customWidth="1"/>
    <col min="14849" max="14849" width="16.7109375" customWidth="1"/>
    <col min="14850" max="14850" width="18" customWidth="1"/>
    <col min="14851" max="14851" width="15" customWidth="1"/>
    <col min="14852" max="14852" width="13.28515625" customWidth="1"/>
    <col min="14853" max="14853" width="14.85546875" customWidth="1"/>
    <col min="15103" max="15103" width="8.42578125" customWidth="1"/>
    <col min="15104" max="15104" width="30.28515625" customWidth="1"/>
    <col min="15105" max="15105" width="16.7109375" customWidth="1"/>
    <col min="15106" max="15106" width="18" customWidth="1"/>
    <col min="15107" max="15107" width="15" customWidth="1"/>
    <col min="15108" max="15108" width="13.28515625" customWidth="1"/>
    <col min="15109" max="15109" width="14.85546875" customWidth="1"/>
    <col min="15359" max="15359" width="8.42578125" customWidth="1"/>
    <col min="15360" max="15360" width="30.28515625" customWidth="1"/>
    <col min="15361" max="15361" width="16.7109375" customWidth="1"/>
    <col min="15362" max="15362" width="18" customWidth="1"/>
    <col min="15363" max="15363" width="15" customWidth="1"/>
    <col min="15364" max="15364" width="13.28515625" customWidth="1"/>
    <col min="15365" max="15365" width="14.85546875" customWidth="1"/>
    <col min="15615" max="15615" width="8.42578125" customWidth="1"/>
    <col min="15616" max="15616" width="30.28515625" customWidth="1"/>
    <col min="15617" max="15617" width="16.7109375" customWidth="1"/>
    <col min="15618" max="15618" width="18" customWidth="1"/>
    <col min="15619" max="15619" width="15" customWidth="1"/>
    <col min="15620" max="15620" width="13.28515625" customWidth="1"/>
    <col min="15621" max="15621" width="14.85546875" customWidth="1"/>
    <col min="15871" max="15871" width="8.42578125" customWidth="1"/>
    <col min="15872" max="15872" width="30.28515625" customWidth="1"/>
    <col min="15873" max="15873" width="16.7109375" customWidth="1"/>
    <col min="15874" max="15874" width="18" customWidth="1"/>
    <col min="15875" max="15875" width="15" customWidth="1"/>
    <col min="15876" max="15876" width="13.28515625" customWidth="1"/>
    <col min="15877" max="15877" width="14.85546875" customWidth="1"/>
    <col min="16127" max="16127" width="8.42578125" customWidth="1"/>
    <col min="16128" max="16128" width="30.28515625" customWidth="1"/>
    <col min="16129" max="16129" width="16.7109375" customWidth="1"/>
    <col min="16130" max="16130" width="18" customWidth="1"/>
    <col min="16131" max="16131" width="15" customWidth="1"/>
    <col min="16132" max="16132" width="13.28515625" customWidth="1"/>
    <col min="16133" max="16133" width="14.85546875" customWidth="1"/>
  </cols>
  <sheetData>
    <row r="1" spans="1:7" ht="44.25" customHeight="1" x14ac:dyDescent="0.25">
      <c r="A1" s="122"/>
      <c r="B1" s="73"/>
      <c r="C1" s="126"/>
      <c r="D1" s="126"/>
      <c r="E1" s="244" t="s">
        <v>233</v>
      </c>
      <c r="F1" s="244"/>
      <c r="G1" s="244"/>
    </row>
    <row r="2" spans="1:7" ht="49.5" customHeight="1" x14ac:dyDescent="0.25">
      <c r="A2" s="306" t="s">
        <v>170</v>
      </c>
      <c r="B2" s="306"/>
      <c r="C2" s="306"/>
      <c r="D2" s="306"/>
      <c r="E2" s="306"/>
      <c r="F2" s="306"/>
      <c r="G2" s="306"/>
    </row>
    <row r="3" spans="1:7" ht="9" customHeight="1" x14ac:dyDescent="0.25">
      <c r="A3" s="306"/>
      <c r="B3" s="306"/>
      <c r="C3" s="306"/>
      <c r="D3" s="306"/>
      <c r="E3" s="306"/>
      <c r="F3" s="306"/>
      <c r="G3" s="306"/>
    </row>
    <row r="4" spans="1:7" ht="77.25" customHeight="1" x14ac:dyDescent="0.25">
      <c r="A4" s="77" t="s">
        <v>63</v>
      </c>
      <c r="B4" s="78" t="s">
        <v>64</v>
      </c>
      <c r="C4" s="152" t="s">
        <v>171</v>
      </c>
      <c r="D4" s="152" t="s">
        <v>172</v>
      </c>
      <c r="E4" s="152" t="s">
        <v>173</v>
      </c>
      <c r="F4" s="152" t="s">
        <v>174</v>
      </c>
      <c r="G4" s="152" t="s">
        <v>175</v>
      </c>
    </row>
    <row r="5" spans="1:7" ht="26.25" x14ac:dyDescent="0.25">
      <c r="A5" s="153">
        <v>560002</v>
      </c>
      <c r="B5" s="154" t="s">
        <v>75</v>
      </c>
      <c r="C5" s="155">
        <v>0</v>
      </c>
      <c r="D5" s="155">
        <v>16732</v>
      </c>
      <c r="E5" s="156">
        <f>C5+D5</f>
        <v>16732</v>
      </c>
      <c r="F5" s="157">
        <f>C5/E5</f>
        <v>0</v>
      </c>
      <c r="G5" s="157">
        <f>D5/E5</f>
        <v>1</v>
      </c>
    </row>
    <row r="6" spans="1:7" ht="26.25" x14ac:dyDescent="0.25">
      <c r="A6" s="153">
        <v>560014</v>
      </c>
      <c r="B6" s="154" t="s">
        <v>76</v>
      </c>
      <c r="C6" s="155">
        <v>48</v>
      </c>
      <c r="D6" s="155">
        <v>4183</v>
      </c>
      <c r="E6" s="156">
        <f t="shared" ref="E6:E64" si="0">C6+D6</f>
        <v>4231</v>
      </c>
      <c r="F6" s="157">
        <f t="shared" ref="F6:F64" si="1">C6/E6</f>
        <v>0.01</v>
      </c>
      <c r="G6" s="157">
        <f t="shared" ref="G6:G64" si="2">D6/E6</f>
        <v>0.99</v>
      </c>
    </row>
    <row r="7" spans="1:7" x14ac:dyDescent="0.25">
      <c r="A7" s="153">
        <v>560017</v>
      </c>
      <c r="B7" s="154" t="s">
        <v>77</v>
      </c>
      <c r="C7" s="155">
        <v>2</v>
      </c>
      <c r="D7" s="155">
        <v>76368</v>
      </c>
      <c r="E7" s="156">
        <f t="shared" si="0"/>
        <v>76370</v>
      </c>
      <c r="F7" s="157">
        <f t="shared" si="1"/>
        <v>0</v>
      </c>
      <c r="G7" s="157">
        <f t="shared" si="2"/>
        <v>1</v>
      </c>
    </row>
    <row r="8" spans="1:7" x14ac:dyDescent="0.25">
      <c r="A8" s="153">
        <v>560019</v>
      </c>
      <c r="B8" s="154" t="s">
        <v>78</v>
      </c>
      <c r="C8" s="155">
        <v>4161</v>
      </c>
      <c r="D8" s="155">
        <v>88891</v>
      </c>
      <c r="E8" s="156">
        <f t="shared" si="0"/>
        <v>93052</v>
      </c>
      <c r="F8" s="157">
        <f t="shared" si="1"/>
        <v>0.04</v>
      </c>
      <c r="G8" s="157">
        <f t="shared" si="2"/>
        <v>0.96</v>
      </c>
    </row>
    <row r="9" spans="1:7" x14ac:dyDescent="0.25">
      <c r="A9" s="153">
        <v>560021</v>
      </c>
      <c r="B9" s="154" t="s">
        <v>79</v>
      </c>
      <c r="C9" s="155">
        <v>37672</v>
      </c>
      <c r="D9" s="155">
        <v>55724</v>
      </c>
      <c r="E9" s="156">
        <f t="shared" si="0"/>
        <v>93396</v>
      </c>
      <c r="F9" s="157">
        <f t="shared" si="1"/>
        <v>0.4</v>
      </c>
      <c r="G9" s="157">
        <f t="shared" si="2"/>
        <v>0.6</v>
      </c>
    </row>
    <row r="10" spans="1:7" x14ac:dyDescent="0.25">
      <c r="A10" s="153">
        <v>560022</v>
      </c>
      <c r="B10" s="154" t="s">
        <v>80</v>
      </c>
      <c r="C10" s="155">
        <v>23810</v>
      </c>
      <c r="D10" s="155">
        <v>66705</v>
      </c>
      <c r="E10" s="156">
        <f t="shared" si="0"/>
        <v>90515</v>
      </c>
      <c r="F10" s="157">
        <f t="shared" si="1"/>
        <v>0.26</v>
      </c>
      <c r="G10" s="157">
        <f t="shared" si="2"/>
        <v>0.74</v>
      </c>
    </row>
    <row r="11" spans="1:7" x14ac:dyDescent="0.25">
      <c r="A11" s="153">
        <v>560024</v>
      </c>
      <c r="B11" s="154" t="s">
        <v>81</v>
      </c>
      <c r="C11" s="155">
        <v>49950</v>
      </c>
      <c r="D11" s="155">
        <v>2584</v>
      </c>
      <c r="E11" s="156">
        <f t="shared" si="0"/>
        <v>52534</v>
      </c>
      <c r="F11" s="157">
        <f t="shared" si="1"/>
        <v>0.95</v>
      </c>
      <c r="G11" s="157">
        <f t="shared" si="2"/>
        <v>0.05</v>
      </c>
    </row>
    <row r="12" spans="1:7" ht="26.25" x14ac:dyDescent="0.25">
      <c r="A12" s="153">
        <v>560026</v>
      </c>
      <c r="B12" s="154" t="s">
        <v>82</v>
      </c>
      <c r="C12" s="155">
        <v>18949</v>
      </c>
      <c r="D12" s="155">
        <v>94223</v>
      </c>
      <c r="E12" s="156">
        <f t="shared" si="0"/>
        <v>113172</v>
      </c>
      <c r="F12" s="157">
        <f t="shared" si="1"/>
        <v>0.17</v>
      </c>
      <c r="G12" s="157">
        <f t="shared" si="2"/>
        <v>0.83</v>
      </c>
    </row>
    <row r="13" spans="1:7" x14ac:dyDescent="0.25">
      <c r="A13" s="153">
        <v>560032</v>
      </c>
      <c r="B13" s="154" t="s">
        <v>83</v>
      </c>
      <c r="C13" s="155">
        <v>0</v>
      </c>
      <c r="D13" s="155">
        <v>20899</v>
      </c>
      <c r="E13" s="156">
        <f t="shared" si="0"/>
        <v>20899</v>
      </c>
      <c r="F13" s="157">
        <f t="shared" si="1"/>
        <v>0</v>
      </c>
      <c r="G13" s="157">
        <f t="shared" si="2"/>
        <v>1</v>
      </c>
    </row>
    <row r="14" spans="1:7" x14ac:dyDescent="0.25">
      <c r="A14" s="153">
        <v>560033</v>
      </c>
      <c r="B14" s="154" t="s">
        <v>84</v>
      </c>
      <c r="C14" s="155">
        <v>0</v>
      </c>
      <c r="D14" s="155">
        <v>40639</v>
      </c>
      <c r="E14" s="156">
        <f t="shared" si="0"/>
        <v>40639</v>
      </c>
      <c r="F14" s="157">
        <f t="shared" si="1"/>
        <v>0</v>
      </c>
      <c r="G14" s="157">
        <f t="shared" si="2"/>
        <v>1</v>
      </c>
    </row>
    <row r="15" spans="1:7" x14ac:dyDescent="0.25">
      <c r="A15" s="153">
        <v>560034</v>
      </c>
      <c r="B15" s="154" t="s">
        <v>85</v>
      </c>
      <c r="C15" s="155">
        <v>2</v>
      </c>
      <c r="D15" s="155">
        <v>38022</v>
      </c>
      <c r="E15" s="156">
        <f t="shared" si="0"/>
        <v>38024</v>
      </c>
      <c r="F15" s="157">
        <f t="shared" si="1"/>
        <v>0</v>
      </c>
      <c r="G15" s="157">
        <f t="shared" si="2"/>
        <v>1</v>
      </c>
    </row>
    <row r="16" spans="1:7" x14ac:dyDescent="0.25">
      <c r="A16" s="153">
        <v>560035</v>
      </c>
      <c r="B16" s="154" t="s">
        <v>86</v>
      </c>
      <c r="C16" s="155">
        <v>30778</v>
      </c>
      <c r="D16" s="155">
        <v>1824</v>
      </c>
      <c r="E16" s="156">
        <f t="shared" si="0"/>
        <v>32602</v>
      </c>
      <c r="F16" s="157">
        <f t="shared" si="1"/>
        <v>0.94</v>
      </c>
      <c r="G16" s="157">
        <f t="shared" si="2"/>
        <v>0.06</v>
      </c>
    </row>
    <row r="17" spans="1:7" x14ac:dyDescent="0.25">
      <c r="A17" s="153">
        <v>560036</v>
      </c>
      <c r="B17" s="154" t="s">
        <v>87</v>
      </c>
      <c r="C17" s="155">
        <v>10776</v>
      </c>
      <c r="D17" s="155">
        <v>47543</v>
      </c>
      <c r="E17" s="156">
        <f t="shared" si="0"/>
        <v>58319</v>
      </c>
      <c r="F17" s="157">
        <f t="shared" si="1"/>
        <v>0.18</v>
      </c>
      <c r="G17" s="157">
        <f t="shared" si="2"/>
        <v>0.82</v>
      </c>
    </row>
    <row r="18" spans="1:7" x14ac:dyDescent="0.25">
      <c r="A18" s="153">
        <v>560041</v>
      </c>
      <c r="B18" s="154" t="s">
        <v>88</v>
      </c>
      <c r="C18" s="155">
        <v>19478</v>
      </c>
      <c r="D18" s="155">
        <v>1771</v>
      </c>
      <c r="E18" s="156">
        <f t="shared" si="0"/>
        <v>21249</v>
      </c>
      <c r="F18" s="157">
        <f t="shared" si="1"/>
        <v>0.92</v>
      </c>
      <c r="G18" s="157">
        <f t="shared" si="2"/>
        <v>0.08</v>
      </c>
    </row>
    <row r="19" spans="1:7" x14ac:dyDescent="0.25">
      <c r="A19" s="153">
        <v>560043</v>
      </c>
      <c r="B19" s="154" t="s">
        <v>89</v>
      </c>
      <c r="C19" s="155">
        <v>5150</v>
      </c>
      <c r="D19" s="155">
        <v>21231</v>
      </c>
      <c r="E19" s="156">
        <f t="shared" si="0"/>
        <v>26381</v>
      </c>
      <c r="F19" s="157">
        <f t="shared" si="1"/>
        <v>0.2</v>
      </c>
      <c r="G19" s="157">
        <f t="shared" si="2"/>
        <v>0.8</v>
      </c>
    </row>
    <row r="20" spans="1:7" x14ac:dyDescent="0.25">
      <c r="A20" s="153">
        <v>560045</v>
      </c>
      <c r="B20" s="154" t="s">
        <v>90</v>
      </c>
      <c r="C20" s="155">
        <v>5856</v>
      </c>
      <c r="D20" s="155">
        <v>19858</v>
      </c>
      <c r="E20" s="156">
        <f t="shared" si="0"/>
        <v>25714</v>
      </c>
      <c r="F20" s="157">
        <f t="shared" si="1"/>
        <v>0.23</v>
      </c>
      <c r="G20" s="157">
        <f t="shared" si="2"/>
        <v>0.77</v>
      </c>
    </row>
    <row r="21" spans="1:7" x14ac:dyDescent="0.25">
      <c r="A21" s="153">
        <v>560047</v>
      </c>
      <c r="B21" s="154" t="s">
        <v>91</v>
      </c>
      <c r="C21" s="155">
        <v>8381</v>
      </c>
      <c r="D21" s="155">
        <v>30223</v>
      </c>
      <c r="E21" s="156">
        <f t="shared" si="0"/>
        <v>38604</v>
      </c>
      <c r="F21" s="157">
        <f t="shared" si="1"/>
        <v>0.22</v>
      </c>
      <c r="G21" s="157">
        <f t="shared" si="2"/>
        <v>0.78</v>
      </c>
    </row>
    <row r="22" spans="1:7" x14ac:dyDescent="0.25">
      <c r="A22" s="153">
        <v>560052</v>
      </c>
      <c r="B22" s="154" t="s">
        <v>92</v>
      </c>
      <c r="C22" s="155">
        <v>5617</v>
      </c>
      <c r="D22" s="155">
        <v>18001</v>
      </c>
      <c r="E22" s="156">
        <f t="shared" si="0"/>
        <v>23618</v>
      </c>
      <c r="F22" s="157">
        <f t="shared" si="1"/>
        <v>0.24</v>
      </c>
      <c r="G22" s="157">
        <f t="shared" si="2"/>
        <v>0.76</v>
      </c>
    </row>
    <row r="23" spans="1:7" x14ac:dyDescent="0.25">
      <c r="A23" s="153">
        <v>560053</v>
      </c>
      <c r="B23" s="154" t="s">
        <v>93</v>
      </c>
      <c r="C23" s="155">
        <v>4665</v>
      </c>
      <c r="D23" s="155">
        <v>16174</v>
      </c>
      <c r="E23" s="156">
        <f t="shared" si="0"/>
        <v>20839</v>
      </c>
      <c r="F23" s="157">
        <f t="shared" si="1"/>
        <v>0.22</v>
      </c>
      <c r="G23" s="157">
        <f t="shared" si="2"/>
        <v>0.78</v>
      </c>
    </row>
    <row r="24" spans="1:7" x14ac:dyDescent="0.25">
      <c r="A24" s="153">
        <v>560054</v>
      </c>
      <c r="B24" s="154" t="s">
        <v>94</v>
      </c>
      <c r="C24" s="155">
        <v>5304</v>
      </c>
      <c r="D24" s="155">
        <v>16251</v>
      </c>
      <c r="E24" s="156">
        <f t="shared" si="0"/>
        <v>21555</v>
      </c>
      <c r="F24" s="157">
        <f t="shared" si="1"/>
        <v>0.25</v>
      </c>
      <c r="G24" s="157">
        <f t="shared" si="2"/>
        <v>0.75</v>
      </c>
    </row>
    <row r="25" spans="1:7" x14ac:dyDescent="0.25">
      <c r="A25" s="153">
        <v>560055</v>
      </c>
      <c r="B25" s="154" t="s">
        <v>95</v>
      </c>
      <c r="C25" s="155">
        <v>2772</v>
      </c>
      <c r="D25" s="155">
        <v>11462</v>
      </c>
      <c r="E25" s="156">
        <f t="shared" si="0"/>
        <v>14234</v>
      </c>
      <c r="F25" s="157">
        <f t="shared" si="1"/>
        <v>0.19</v>
      </c>
      <c r="G25" s="157">
        <f t="shared" si="2"/>
        <v>0.81</v>
      </c>
    </row>
    <row r="26" spans="1:7" x14ac:dyDescent="0.25">
      <c r="A26" s="153">
        <v>560056</v>
      </c>
      <c r="B26" s="154" t="s">
        <v>96</v>
      </c>
      <c r="C26" s="155">
        <v>3476</v>
      </c>
      <c r="D26" s="155">
        <v>15607</v>
      </c>
      <c r="E26" s="156">
        <f t="shared" si="0"/>
        <v>19083</v>
      </c>
      <c r="F26" s="157">
        <f t="shared" si="1"/>
        <v>0.18</v>
      </c>
      <c r="G26" s="157">
        <f t="shared" si="2"/>
        <v>0.82</v>
      </c>
    </row>
    <row r="27" spans="1:7" x14ac:dyDescent="0.25">
      <c r="A27" s="153">
        <v>560057</v>
      </c>
      <c r="B27" s="154" t="s">
        <v>97</v>
      </c>
      <c r="C27" s="155">
        <v>3366</v>
      </c>
      <c r="D27" s="155">
        <v>12562</v>
      </c>
      <c r="E27" s="156">
        <f t="shared" si="0"/>
        <v>15928</v>
      </c>
      <c r="F27" s="157">
        <f t="shared" si="1"/>
        <v>0.21</v>
      </c>
      <c r="G27" s="157">
        <f t="shared" si="2"/>
        <v>0.79</v>
      </c>
    </row>
    <row r="28" spans="1:7" x14ac:dyDescent="0.25">
      <c r="A28" s="153">
        <v>560058</v>
      </c>
      <c r="B28" s="154" t="s">
        <v>98</v>
      </c>
      <c r="C28" s="155">
        <v>9914</v>
      </c>
      <c r="D28" s="155">
        <v>35088</v>
      </c>
      <c r="E28" s="156">
        <f t="shared" si="0"/>
        <v>45002</v>
      </c>
      <c r="F28" s="157">
        <f t="shared" si="1"/>
        <v>0.22</v>
      </c>
      <c r="G28" s="157">
        <f t="shared" si="2"/>
        <v>0.78</v>
      </c>
    </row>
    <row r="29" spans="1:7" x14ac:dyDescent="0.25">
      <c r="A29" s="153">
        <v>560059</v>
      </c>
      <c r="B29" s="154" t="s">
        <v>99</v>
      </c>
      <c r="C29" s="155">
        <v>2736</v>
      </c>
      <c r="D29" s="155">
        <v>10989</v>
      </c>
      <c r="E29" s="156">
        <f t="shared" si="0"/>
        <v>13725</v>
      </c>
      <c r="F29" s="157">
        <f t="shared" si="1"/>
        <v>0.2</v>
      </c>
      <c r="G29" s="157">
        <f t="shared" si="2"/>
        <v>0.8</v>
      </c>
    </row>
    <row r="30" spans="1:7" x14ac:dyDescent="0.25">
      <c r="A30" s="153">
        <v>560060</v>
      </c>
      <c r="B30" s="154" t="s">
        <v>100</v>
      </c>
      <c r="C30" s="155">
        <v>3705</v>
      </c>
      <c r="D30" s="155">
        <v>12388</v>
      </c>
      <c r="E30" s="156">
        <f t="shared" si="0"/>
        <v>16093</v>
      </c>
      <c r="F30" s="157">
        <f t="shared" si="1"/>
        <v>0.23</v>
      </c>
      <c r="G30" s="157">
        <f t="shared" si="2"/>
        <v>0.77</v>
      </c>
    </row>
    <row r="31" spans="1:7" x14ac:dyDescent="0.25">
      <c r="A31" s="153">
        <v>560061</v>
      </c>
      <c r="B31" s="154" t="s">
        <v>101</v>
      </c>
      <c r="C31" s="155">
        <v>5379</v>
      </c>
      <c r="D31" s="155">
        <v>18227</v>
      </c>
      <c r="E31" s="156">
        <f t="shared" si="0"/>
        <v>23606</v>
      </c>
      <c r="F31" s="157">
        <f t="shared" si="1"/>
        <v>0.23</v>
      </c>
      <c r="G31" s="157">
        <f t="shared" si="2"/>
        <v>0.77</v>
      </c>
    </row>
    <row r="32" spans="1:7" x14ac:dyDescent="0.25">
      <c r="A32" s="153">
        <v>560062</v>
      </c>
      <c r="B32" s="154" t="s">
        <v>102</v>
      </c>
      <c r="C32" s="155">
        <v>3298</v>
      </c>
      <c r="D32" s="155">
        <v>13405</v>
      </c>
      <c r="E32" s="156">
        <f t="shared" si="0"/>
        <v>16703</v>
      </c>
      <c r="F32" s="157">
        <f t="shared" si="1"/>
        <v>0.2</v>
      </c>
      <c r="G32" s="157">
        <f t="shared" si="2"/>
        <v>0.8</v>
      </c>
    </row>
    <row r="33" spans="1:7" x14ac:dyDescent="0.25">
      <c r="A33" s="153">
        <v>560063</v>
      </c>
      <c r="B33" s="154" t="s">
        <v>103</v>
      </c>
      <c r="C33" s="155">
        <v>4228</v>
      </c>
      <c r="D33" s="155">
        <v>14234</v>
      </c>
      <c r="E33" s="156">
        <f t="shared" si="0"/>
        <v>18462</v>
      </c>
      <c r="F33" s="157">
        <f t="shared" si="1"/>
        <v>0.23</v>
      </c>
      <c r="G33" s="157">
        <f t="shared" si="2"/>
        <v>0.77</v>
      </c>
    </row>
    <row r="34" spans="1:7" x14ac:dyDescent="0.25">
      <c r="A34" s="153">
        <v>560064</v>
      </c>
      <c r="B34" s="154" t="s">
        <v>104</v>
      </c>
      <c r="C34" s="155">
        <v>9203</v>
      </c>
      <c r="D34" s="155">
        <v>31360</v>
      </c>
      <c r="E34" s="156">
        <f t="shared" si="0"/>
        <v>40563</v>
      </c>
      <c r="F34" s="157">
        <f t="shared" si="1"/>
        <v>0.23</v>
      </c>
      <c r="G34" s="157">
        <f t="shared" si="2"/>
        <v>0.77</v>
      </c>
    </row>
    <row r="35" spans="1:7" x14ac:dyDescent="0.25">
      <c r="A35" s="153">
        <v>560065</v>
      </c>
      <c r="B35" s="154" t="s">
        <v>105</v>
      </c>
      <c r="C35" s="155">
        <v>3154</v>
      </c>
      <c r="D35" s="155">
        <v>13287</v>
      </c>
      <c r="E35" s="156">
        <f t="shared" si="0"/>
        <v>16441</v>
      </c>
      <c r="F35" s="157">
        <f t="shared" si="1"/>
        <v>0.19</v>
      </c>
      <c r="G35" s="157">
        <f t="shared" si="2"/>
        <v>0.81</v>
      </c>
    </row>
    <row r="36" spans="1:7" x14ac:dyDescent="0.25">
      <c r="A36" s="153">
        <v>560066</v>
      </c>
      <c r="B36" s="154" t="s">
        <v>106</v>
      </c>
      <c r="C36" s="155">
        <v>2327</v>
      </c>
      <c r="D36" s="155">
        <v>9079</v>
      </c>
      <c r="E36" s="156">
        <f t="shared" si="0"/>
        <v>11406</v>
      </c>
      <c r="F36" s="157">
        <f t="shared" si="1"/>
        <v>0.2</v>
      </c>
      <c r="G36" s="157">
        <f t="shared" si="2"/>
        <v>0.8</v>
      </c>
    </row>
    <row r="37" spans="1:7" x14ac:dyDescent="0.25">
      <c r="A37" s="153">
        <v>560067</v>
      </c>
      <c r="B37" s="154" t="s">
        <v>107</v>
      </c>
      <c r="C37" s="155">
        <v>6952</v>
      </c>
      <c r="D37" s="155">
        <v>22066</v>
      </c>
      <c r="E37" s="156">
        <f t="shared" si="0"/>
        <v>29018</v>
      </c>
      <c r="F37" s="157">
        <f t="shared" si="1"/>
        <v>0.24</v>
      </c>
      <c r="G37" s="157">
        <f t="shared" si="2"/>
        <v>0.76</v>
      </c>
    </row>
    <row r="38" spans="1:7" x14ac:dyDescent="0.25">
      <c r="A38" s="153">
        <v>560068</v>
      </c>
      <c r="B38" s="154" t="s">
        <v>108</v>
      </c>
      <c r="C38" s="155">
        <v>7423</v>
      </c>
      <c r="D38" s="155">
        <v>25534</v>
      </c>
      <c r="E38" s="156">
        <f t="shared" si="0"/>
        <v>32957</v>
      </c>
      <c r="F38" s="157">
        <f t="shared" si="1"/>
        <v>0.23</v>
      </c>
      <c r="G38" s="157">
        <f t="shared" si="2"/>
        <v>0.77</v>
      </c>
    </row>
    <row r="39" spans="1:7" x14ac:dyDescent="0.25">
      <c r="A39" s="153">
        <v>560069</v>
      </c>
      <c r="B39" s="154" t="s">
        <v>109</v>
      </c>
      <c r="C39" s="155">
        <v>4350</v>
      </c>
      <c r="D39" s="155">
        <v>15709</v>
      </c>
      <c r="E39" s="156">
        <f t="shared" si="0"/>
        <v>20059</v>
      </c>
      <c r="F39" s="157">
        <f t="shared" si="1"/>
        <v>0.22</v>
      </c>
      <c r="G39" s="157">
        <f t="shared" si="2"/>
        <v>0.78</v>
      </c>
    </row>
    <row r="40" spans="1:7" x14ac:dyDescent="0.25">
      <c r="A40" s="153">
        <v>560070</v>
      </c>
      <c r="B40" s="154" t="s">
        <v>110</v>
      </c>
      <c r="C40" s="155">
        <v>18373</v>
      </c>
      <c r="D40" s="155">
        <v>56903</v>
      </c>
      <c r="E40" s="156">
        <f t="shared" si="0"/>
        <v>75276</v>
      </c>
      <c r="F40" s="157">
        <f t="shared" si="1"/>
        <v>0.24</v>
      </c>
      <c r="G40" s="157">
        <f t="shared" si="2"/>
        <v>0.76</v>
      </c>
    </row>
    <row r="41" spans="1:7" x14ac:dyDescent="0.25">
      <c r="A41" s="153">
        <v>560071</v>
      </c>
      <c r="B41" s="154" t="s">
        <v>111</v>
      </c>
      <c r="C41" s="155">
        <v>5992</v>
      </c>
      <c r="D41" s="155">
        <v>18174</v>
      </c>
      <c r="E41" s="156">
        <f t="shared" si="0"/>
        <v>24166</v>
      </c>
      <c r="F41" s="157">
        <f t="shared" si="1"/>
        <v>0.25</v>
      </c>
      <c r="G41" s="157">
        <f t="shared" si="2"/>
        <v>0.75</v>
      </c>
    </row>
    <row r="42" spans="1:7" x14ac:dyDescent="0.25">
      <c r="A42" s="153">
        <v>560072</v>
      </c>
      <c r="B42" s="154" t="s">
        <v>112</v>
      </c>
      <c r="C42" s="155">
        <v>5382</v>
      </c>
      <c r="D42" s="155">
        <v>19820</v>
      </c>
      <c r="E42" s="156">
        <f t="shared" si="0"/>
        <v>25202</v>
      </c>
      <c r="F42" s="157">
        <f t="shared" si="1"/>
        <v>0.21</v>
      </c>
      <c r="G42" s="157">
        <f t="shared" si="2"/>
        <v>0.79</v>
      </c>
    </row>
    <row r="43" spans="1:7" x14ac:dyDescent="0.25">
      <c r="A43" s="153">
        <v>560073</v>
      </c>
      <c r="B43" s="154" t="s">
        <v>113</v>
      </c>
      <c r="C43" s="155">
        <v>2275</v>
      </c>
      <c r="D43" s="155">
        <v>11088</v>
      </c>
      <c r="E43" s="156">
        <f t="shared" si="0"/>
        <v>13363</v>
      </c>
      <c r="F43" s="157">
        <f t="shared" si="1"/>
        <v>0.17</v>
      </c>
      <c r="G43" s="157">
        <f t="shared" si="2"/>
        <v>0.83</v>
      </c>
    </row>
    <row r="44" spans="1:7" x14ac:dyDescent="0.25">
      <c r="A44" s="153">
        <v>560074</v>
      </c>
      <c r="B44" s="154" t="s">
        <v>114</v>
      </c>
      <c r="C44" s="155">
        <v>5529</v>
      </c>
      <c r="D44" s="155">
        <v>17472</v>
      </c>
      <c r="E44" s="156">
        <f t="shared" si="0"/>
        <v>23001</v>
      </c>
      <c r="F44" s="157">
        <f t="shared" si="1"/>
        <v>0.24</v>
      </c>
      <c r="G44" s="157">
        <f t="shared" si="2"/>
        <v>0.76</v>
      </c>
    </row>
    <row r="45" spans="1:7" x14ac:dyDescent="0.25">
      <c r="A45" s="153">
        <v>560075</v>
      </c>
      <c r="B45" s="154" t="s">
        <v>115</v>
      </c>
      <c r="C45" s="155">
        <v>9022</v>
      </c>
      <c r="D45" s="155">
        <v>29939</v>
      </c>
      <c r="E45" s="156">
        <f t="shared" si="0"/>
        <v>38961</v>
      </c>
      <c r="F45" s="157">
        <f t="shared" si="1"/>
        <v>0.23</v>
      </c>
      <c r="G45" s="157">
        <f t="shared" si="2"/>
        <v>0.77</v>
      </c>
    </row>
    <row r="46" spans="1:7" x14ac:dyDescent="0.25">
      <c r="A46" s="153">
        <v>560076</v>
      </c>
      <c r="B46" s="154" t="s">
        <v>116</v>
      </c>
      <c r="C46" s="155">
        <v>2508</v>
      </c>
      <c r="D46" s="155">
        <v>9140</v>
      </c>
      <c r="E46" s="156">
        <f t="shared" si="0"/>
        <v>11648</v>
      </c>
      <c r="F46" s="157">
        <f t="shared" si="1"/>
        <v>0.22</v>
      </c>
      <c r="G46" s="157">
        <f t="shared" si="2"/>
        <v>0.78</v>
      </c>
    </row>
    <row r="47" spans="1:7" x14ac:dyDescent="0.25">
      <c r="A47" s="153">
        <v>560077</v>
      </c>
      <c r="B47" s="154" t="s">
        <v>117</v>
      </c>
      <c r="C47" s="155">
        <v>2235</v>
      </c>
      <c r="D47" s="155">
        <v>10912</v>
      </c>
      <c r="E47" s="156">
        <f t="shared" si="0"/>
        <v>13147</v>
      </c>
      <c r="F47" s="157">
        <f t="shared" si="1"/>
        <v>0.17</v>
      </c>
      <c r="G47" s="157">
        <f t="shared" si="2"/>
        <v>0.83</v>
      </c>
    </row>
    <row r="48" spans="1:7" x14ac:dyDescent="0.25">
      <c r="A48" s="153">
        <v>560078</v>
      </c>
      <c r="B48" s="154" t="s">
        <v>118</v>
      </c>
      <c r="C48" s="155">
        <v>11261</v>
      </c>
      <c r="D48" s="155">
        <v>34160</v>
      </c>
      <c r="E48" s="156">
        <f t="shared" si="0"/>
        <v>45421</v>
      </c>
      <c r="F48" s="157">
        <f t="shared" si="1"/>
        <v>0.25</v>
      </c>
      <c r="G48" s="157">
        <f t="shared" si="2"/>
        <v>0.75</v>
      </c>
    </row>
    <row r="49" spans="1:7" x14ac:dyDescent="0.25">
      <c r="A49" s="153">
        <v>560079</v>
      </c>
      <c r="B49" s="154" t="s">
        <v>119</v>
      </c>
      <c r="C49" s="155">
        <v>9718</v>
      </c>
      <c r="D49" s="155">
        <v>33490</v>
      </c>
      <c r="E49" s="156">
        <f t="shared" si="0"/>
        <v>43208</v>
      </c>
      <c r="F49" s="157">
        <f t="shared" si="1"/>
        <v>0.22</v>
      </c>
      <c r="G49" s="157">
        <f t="shared" si="2"/>
        <v>0.78</v>
      </c>
    </row>
    <row r="50" spans="1:7" x14ac:dyDescent="0.25">
      <c r="A50" s="153">
        <v>560080</v>
      </c>
      <c r="B50" s="154" t="s">
        <v>120</v>
      </c>
      <c r="C50" s="155">
        <v>5218</v>
      </c>
      <c r="D50" s="155">
        <v>17598</v>
      </c>
      <c r="E50" s="156">
        <f t="shared" si="0"/>
        <v>22816</v>
      </c>
      <c r="F50" s="157">
        <f t="shared" si="1"/>
        <v>0.23</v>
      </c>
      <c r="G50" s="157">
        <f t="shared" si="2"/>
        <v>0.77</v>
      </c>
    </row>
    <row r="51" spans="1:7" x14ac:dyDescent="0.25">
      <c r="A51" s="153">
        <v>560081</v>
      </c>
      <c r="B51" s="154" t="s">
        <v>121</v>
      </c>
      <c r="C51" s="155">
        <v>6538</v>
      </c>
      <c r="D51" s="155">
        <v>20054</v>
      </c>
      <c r="E51" s="156">
        <f t="shared" si="0"/>
        <v>26592</v>
      </c>
      <c r="F51" s="157">
        <f t="shared" si="1"/>
        <v>0.25</v>
      </c>
      <c r="G51" s="157">
        <f t="shared" si="2"/>
        <v>0.75</v>
      </c>
    </row>
    <row r="52" spans="1:7" x14ac:dyDescent="0.25">
      <c r="A52" s="153">
        <v>560082</v>
      </c>
      <c r="B52" s="154" t="s">
        <v>122</v>
      </c>
      <c r="C52" s="155">
        <v>3921</v>
      </c>
      <c r="D52" s="155">
        <v>15704</v>
      </c>
      <c r="E52" s="156">
        <f t="shared" si="0"/>
        <v>19625</v>
      </c>
      <c r="F52" s="157">
        <f t="shared" si="1"/>
        <v>0.2</v>
      </c>
      <c r="G52" s="157">
        <f t="shared" si="2"/>
        <v>0.8</v>
      </c>
    </row>
    <row r="53" spans="1:7" x14ac:dyDescent="0.25">
      <c r="A53" s="153">
        <v>560083</v>
      </c>
      <c r="B53" s="154" t="s">
        <v>123</v>
      </c>
      <c r="C53" s="155">
        <v>3353</v>
      </c>
      <c r="D53" s="155">
        <v>14255</v>
      </c>
      <c r="E53" s="156">
        <f t="shared" si="0"/>
        <v>17608</v>
      </c>
      <c r="F53" s="157">
        <f t="shared" si="1"/>
        <v>0.19</v>
      </c>
      <c r="G53" s="157">
        <f t="shared" si="2"/>
        <v>0.81</v>
      </c>
    </row>
    <row r="54" spans="1:7" x14ac:dyDescent="0.25">
      <c r="A54" s="153">
        <v>560084</v>
      </c>
      <c r="B54" s="154" t="s">
        <v>124</v>
      </c>
      <c r="C54" s="155">
        <v>7444</v>
      </c>
      <c r="D54" s="155">
        <v>21288</v>
      </c>
      <c r="E54" s="156">
        <f t="shared" si="0"/>
        <v>28732</v>
      </c>
      <c r="F54" s="157">
        <f t="shared" si="1"/>
        <v>0.26</v>
      </c>
      <c r="G54" s="157">
        <f t="shared" si="2"/>
        <v>0.74</v>
      </c>
    </row>
    <row r="55" spans="1:7" ht="26.25" x14ac:dyDescent="0.25">
      <c r="A55" s="153">
        <v>560085</v>
      </c>
      <c r="B55" s="154" t="s">
        <v>125</v>
      </c>
      <c r="C55" s="155">
        <v>521</v>
      </c>
      <c r="D55" s="155">
        <v>9740</v>
      </c>
      <c r="E55" s="156">
        <f t="shared" si="0"/>
        <v>10261</v>
      </c>
      <c r="F55" s="157">
        <f t="shared" si="1"/>
        <v>0.05</v>
      </c>
      <c r="G55" s="157">
        <f t="shared" si="2"/>
        <v>0.95</v>
      </c>
    </row>
    <row r="56" spans="1:7" ht="26.25" x14ac:dyDescent="0.25">
      <c r="A56" s="153">
        <v>560086</v>
      </c>
      <c r="B56" s="154" t="s">
        <v>126</v>
      </c>
      <c r="C56" s="155">
        <v>716</v>
      </c>
      <c r="D56" s="155">
        <v>18240</v>
      </c>
      <c r="E56" s="156">
        <f t="shared" si="0"/>
        <v>18956</v>
      </c>
      <c r="F56" s="157">
        <f t="shared" si="1"/>
        <v>0.04</v>
      </c>
      <c r="G56" s="157">
        <f t="shared" si="2"/>
        <v>0.96</v>
      </c>
    </row>
    <row r="57" spans="1:7" x14ac:dyDescent="0.25">
      <c r="A57" s="153">
        <v>560087</v>
      </c>
      <c r="B57" s="154" t="s">
        <v>127</v>
      </c>
      <c r="C57" s="155">
        <v>0</v>
      </c>
      <c r="D57" s="155">
        <v>23515</v>
      </c>
      <c r="E57" s="156">
        <f t="shared" si="0"/>
        <v>23515</v>
      </c>
      <c r="F57" s="157">
        <f t="shared" si="1"/>
        <v>0</v>
      </c>
      <c r="G57" s="157">
        <f t="shared" si="2"/>
        <v>1</v>
      </c>
    </row>
    <row r="58" spans="1:7" ht="26.25" x14ac:dyDescent="0.25">
      <c r="A58" s="153">
        <v>560088</v>
      </c>
      <c r="B58" s="154" t="s">
        <v>128</v>
      </c>
      <c r="C58" s="155">
        <v>0</v>
      </c>
      <c r="D58" s="155">
        <v>5545</v>
      </c>
      <c r="E58" s="156">
        <f t="shared" si="0"/>
        <v>5545</v>
      </c>
      <c r="F58" s="157">
        <f t="shared" si="1"/>
        <v>0</v>
      </c>
      <c r="G58" s="157">
        <f t="shared" si="2"/>
        <v>1</v>
      </c>
    </row>
    <row r="59" spans="1:7" ht="26.25" x14ac:dyDescent="0.25">
      <c r="A59" s="153">
        <v>560089</v>
      </c>
      <c r="B59" s="154" t="s">
        <v>129</v>
      </c>
      <c r="C59" s="155">
        <v>0</v>
      </c>
      <c r="D59" s="155">
        <v>3715</v>
      </c>
      <c r="E59" s="156">
        <f t="shared" si="0"/>
        <v>3715</v>
      </c>
      <c r="F59" s="157">
        <f t="shared" si="1"/>
        <v>0</v>
      </c>
      <c r="G59" s="157">
        <f t="shared" si="2"/>
        <v>1</v>
      </c>
    </row>
    <row r="60" spans="1:7" ht="26.25" x14ac:dyDescent="0.25">
      <c r="A60" s="153">
        <v>560096</v>
      </c>
      <c r="B60" s="154" t="s">
        <v>130</v>
      </c>
      <c r="C60" s="155">
        <v>37</v>
      </c>
      <c r="D60" s="155">
        <v>509</v>
      </c>
      <c r="E60" s="156">
        <f t="shared" si="0"/>
        <v>546</v>
      </c>
      <c r="F60" s="157">
        <f t="shared" si="1"/>
        <v>7.0000000000000007E-2</v>
      </c>
      <c r="G60" s="157">
        <f t="shared" si="2"/>
        <v>0.93</v>
      </c>
    </row>
    <row r="61" spans="1:7" x14ac:dyDescent="0.25">
      <c r="A61" s="153">
        <v>560098</v>
      </c>
      <c r="B61" s="154" t="s">
        <v>131</v>
      </c>
      <c r="C61" s="155">
        <v>0</v>
      </c>
      <c r="D61" s="155">
        <v>5972</v>
      </c>
      <c r="E61" s="156">
        <f t="shared" si="0"/>
        <v>5972</v>
      </c>
      <c r="F61" s="157">
        <f t="shared" si="1"/>
        <v>0</v>
      </c>
      <c r="G61" s="157">
        <f t="shared" si="2"/>
        <v>1</v>
      </c>
    </row>
    <row r="62" spans="1:7" ht="26.25" x14ac:dyDescent="0.25">
      <c r="A62" s="153">
        <v>560099</v>
      </c>
      <c r="B62" s="154" t="s">
        <v>132</v>
      </c>
      <c r="C62" s="155">
        <v>159</v>
      </c>
      <c r="D62" s="155">
        <v>2395</v>
      </c>
      <c r="E62" s="156">
        <f t="shared" si="0"/>
        <v>2554</v>
      </c>
      <c r="F62" s="157">
        <f t="shared" si="1"/>
        <v>0.06</v>
      </c>
      <c r="G62" s="157">
        <f t="shared" si="2"/>
        <v>0.94</v>
      </c>
    </row>
    <row r="63" spans="1:7" ht="39" x14ac:dyDescent="0.25">
      <c r="A63" s="153">
        <v>560206</v>
      </c>
      <c r="B63" s="154" t="s">
        <v>133</v>
      </c>
      <c r="C63" s="155">
        <v>88</v>
      </c>
      <c r="D63" s="155">
        <v>74399</v>
      </c>
      <c r="E63" s="156">
        <f t="shared" si="0"/>
        <v>74487</v>
      </c>
      <c r="F63" s="157">
        <f t="shared" si="1"/>
        <v>0</v>
      </c>
      <c r="G63" s="157">
        <f t="shared" si="2"/>
        <v>1</v>
      </c>
    </row>
    <row r="64" spans="1:7" ht="39" x14ac:dyDescent="0.25">
      <c r="A64" s="153">
        <v>560214</v>
      </c>
      <c r="B64" s="154" t="s">
        <v>134</v>
      </c>
      <c r="C64" s="155">
        <v>26320</v>
      </c>
      <c r="D64" s="155">
        <v>82940</v>
      </c>
      <c r="E64" s="156">
        <f t="shared" si="0"/>
        <v>109260</v>
      </c>
      <c r="F64" s="157">
        <f t="shared" si="1"/>
        <v>0.24</v>
      </c>
      <c r="G64" s="157">
        <f t="shared" si="2"/>
        <v>0.76</v>
      </c>
    </row>
    <row r="65" spans="1:7" s="108" customFormat="1" ht="14.25" x14ac:dyDescent="0.2">
      <c r="A65" s="139"/>
      <c r="B65" s="158" t="s">
        <v>37</v>
      </c>
      <c r="C65" s="159">
        <v>429492</v>
      </c>
      <c r="D65" s="159">
        <v>1495810</v>
      </c>
      <c r="E65" s="159">
        <f>SUM(E5:E64)</f>
        <v>1925302</v>
      </c>
      <c r="F65" s="160">
        <f>C65/E65</f>
        <v>0.22309999999999999</v>
      </c>
      <c r="G65" s="160">
        <f>D65/E65</f>
        <v>0.77690000000000003</v>
      </c>
    </row>
  </sheetData>
  <mergeCells count="2">
    <mergeCell ref="E1:G1"/>
    <mergeCell ref="A2:G3"/>
  </mergeCells>
  <pageMargins left="0.7" right="0.7" top="0.75" bottom="0.75" header="0.3" footer="0.3"/>
  <pageSetup paperSize="9" scale="75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view="pageBreakPreview" zoomScale="95" zoomScaleNormal="100" zoomScaleSheetLayoutView="95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E1" sqref="E1:G1"/>
    </sheetView>
  </sheetViews>
  <sheetFormatPr defaultRowHeight="15" x14ac:dyDescent="0.25"/>
  <cols>
    <col min="2" max="2" width="34.5703125" customWidth="1"/>
    <col min="3" max="3" width="13.42578125" customWidth="1"/>
    <col min="4" max="4" width="18" customWidth="1"/>
    <col min="5" max="5" width="20.140625" customWidth="1"/>
    <col min="6" max="6" width="17" customWidth="1"/>
    <col min="7" max="7" width="12.42578125" customWidth="1"/>
  </cols>
  <sheetData>
    <row r="1" spans="1:7" ht="33.75" customHeight="1" x14ac:dyDescent="0.25">
      <c r="A1" s="122"/>
      <c r="B1" s="108"/>
      <c r="C1" s="108"/>
      <c r="D1" s="108"/>
      <c r="E1" s="244" t="s">
        <v>232</v>
      </c>
      <c r="F1" s="244"/>
      <c r="G1" s="244"/>
    </row>
    <row r="2" spans="1:7" ht="45" customHeight="1" x14ac:dyDescent="0.25">
      <c r="A2" s="307" t="s">
        <v>164</v>
      </c>
      <c r="B2" s="307"/>
      <c r="C2" s="307"/>
      <c r="D2" s="307"/>
      <c r="E2" s="307"/>
      <c r="F2" s="307"/>
      <c r="G2" s="307"/>
    </row>
    <row r="3" spans="1:7" x14ac:dyDescent="0.25">
      <c r="A3" s="308" t="s">
        <v>165</v>
      </c>
      <c r="B3" s="308"/>
      <c r="C3" s="308"/>
      <c r="D3" s="308"/>
      <c r="E3" s="308"/>
      <c r="F3" s="308"/>
      <c r="G3" s="308"/>
    </row>
    <row r="4" spans="1:7" ht="134.25" customHeight="1" x14ac:dyDescent="0.25">
      <c r="A4" s="309" t="s">
        <v>63</v>
      </c>
      <c r="B4" s="309" t="s">
        <v>64</v>
      </c>
      <c r="C4" s="79" t="s">
        <v>166</v>
      </c>
      <c r="D4" s="80" t="s">
        <v>167</v>
      </c>
      <c r="E4" s="150" t="s">
        <v>168</v>
      </c>
      <c r="F4" s="81" t="s">
        <v>169</v>
      </c>
      <c r="G4" s="151" t="s">
        <v>69</v>
      </c>
    </row>
    <row r="5" spans="1:7" ht="19.5" customHeight="1" x14ac:dyDescent="0.25">
      <c r="A5" s="310"/>
      <c r="B5" s="310"/>
      <c r="C5" s="84" t="s">
        <v>72</v>
      </c>
      <c r="D5" s="84" t="s">
        <v>72</v>
      </c>
      <c r="E5" s="84" t="s">
        <v>72</v>
      </c>
      <c r="F5" s="84" t="s">
        <v>72</v>
      </c>
      <c r="G5" s="84" t="s">
        <v>72</v>
      </c>
    </row>
    <row r="6" spans="1:7" x14ac:dyDescent="0.25">
      <c r="A6" s="89">
        <v>560002</v>
      </c>
      <c r="B6" s="90" t="s">
        <v>75</v>
      </c>
      <c r="C6" s="92">
        <v>10</v>
      </c>
      <c r="D6" s="92">
        <v>47</v>
      </c>
      <c r="E6" s="115">
        <v>0.21279999999999999</v>
      </c>
      <c r="F6" s="94">
        <v>1.2</v>
      </c>
      <c r="G6" s="95">
        <v>1.2</v>
      </c>
    </row>
    <row r="7" spans="1:7" ht="26.25" x14ac:dyDescent="0.25">
      <c r="A7" s="89">
        <v>560014</v>
      </c>
      <c r="B7" s="90" t="s">
        <v>76</v>
      </c>
      <c r="C7" s="92">
        <v>0</v>
      </c>
      <c r="D7" s="92">
        <v>1</v>
      </c>
      <c r="E7" s="115">
        <v>0</v>
      </c>
      <c r="F7" s="94">
        <v>0</v>
      </c>
      <c r="G7" s="95">
        <v>0</v>
      </c>
    </row>
    <row r="8" spans="1:7" x14ac:dyDescent="0.25">
      <c r="A8" s="89">
        <v>560017</v>
      </c>
      <c r="B8" s="90" t="s">
        <v>77</v>
      </c>
      <c r="C8" s="92">
        <v>22</v>
      </c>
      <c r="D8" s="92">
        <v>134</v>
      </c>
      <c r="E8" s="115">
        <v>0.16420000000000001</v>
      </c>
      <c r="F8" s="94">
        <v>0.88</v>
      </c>
      <c r="G8" s="95">
        <v>0.88</v>
      </c>
    </row>
    <row r="9" spans="1:7" x14ac:dyDescent="0.25">
      <c r="A9" s="89">
        <v>560019</v>
      </c>
      <c r="B9" s="90" t="s">
        <v>78</v>
      </c>
      <c r="C9" s="92">
        <v>56</v>
      </c>
      <c r="D9" s="92">
        <v>171</v>
      </c>
      <c r="E9" s="115">
        <v>0.32750000000000001</v>
      </c>
      <c r="F9" s="94">
        <v>1.98</v>
      </c>
      <c r="G9" s="95">
        <v>1.9</v>
      </c>
    </row>
    <row r="10" spans="1:7" x14ac:dyDescent="0.25">
      <c r="A10" s="89">
        <v>560021</v>
      </c>
      <c r="B10" s="90" t="s">
        <v>79</v>
      </c>
      <c r="C10" s="92">
        <v>19</v>
      </c>
      <c r="D10" s="92">
        <v>155</v>
      </c>
      <c r="E10" s="115">
        <v>0.1226</v>
      </c>
      <c r="F10" s="94">
        <v>0.6</v>
      </c>
      <c r="G10" s="95">
        <v>0.36</v>
      </c>
    </row>
    <row r="11" spans="1:7" x14ac:dyDescent="0.25">
      <c r="A11" s="89">
        <v>560022</v>
      </c>
      <c r="B11" s="90" t="s">
        <v>80</v>
      </c>
      <c r="C11" s="92">
        <v>22</v>
      </c>
      <c r="D11" s="92">
        <v>176</v>
      </c>
      <c r="E11" s="115">
        <v>0.125</v>
      </c>
      <c r="F11" s="94">
        <v>0.61</v>
      </c>
      <c r="G11" s="95">
        <v>0.45</v>
      </c>
    </row>
    <row r="12" spans="1:7" x14ac:dyDescent="0.25">
      <c r="A12" s="89">
        <v>560024</v>
      </c>
      <c r="B12" s="90" t="s">
        <v>81</v>
      </c>
      <c r="C12" s="92">
        <v>0</v>
      </c>
      <c r="D12" s="92">
        <v>0</v>
      </c>
      <c r="E12" s="115">
        <v>0</v>
      </c>
      <c r="F12" s="94">
        <v>0</v>
      </c>
      <c r="G12" s="95">
        <v>0</v>
      </c>
    </row>
    <row r="13" spans="1:7" ht="26.25" x14ac:dyDescent="0.25">
      <c r="A13" s="89">
        <v>560026</v>
      </c>
      <c r="B13" s="90" t="s">
        <v>82</v>
      </c>
      <c r="C13" s="92">
        <v>60</v>
      </c>
      <c r="D13" s="92">
        <v>209</v>
      </c>
      <c r="E13" s="115">
        <v>0.28710000000000002</v>
      </c>
      <c r="F13" s="94">
        <v>1.7</v>
      </c>
      <c r="G13" s="95">
        <v>1.41</v>
      </c>
    </row>
    <row r="14" spans="1:7" x14ac:dyDescent="0.25">
      <c r="A14" s="89">
        <v>560032</v>
      </c>
      <c r="B14" s="90" t="s">
        <v>83</v>
      </c>
      <c r="C14" s="92">
        <v>18</v>
      </c>
      <c r="D14" s="92">
        <v>58</v>
      </c>
      <c r="E14" s="115">
        <v>0.31030000000000002</v>
      </c>
      <c r="F14" s="94">
        <v>1.86</v>
      </c>
      <c r="G14" s="95">
        <v>1.86</v>
      </c>
    </row>
    <row r="15" spans="1:7" x14ac:dyDescent="0.25">
      <c r="A15" s="89">
        <v>560033</v>
      </c>
      <c r="B15" s="90" t="s">
        <v>84</v>
      </c>
      <c r="C15" s="92">
        <v>24</v>
      </c>
      <c r="D15" s="92">
        <v>90</v>
      </c>
      <c r="E15" s="115">
        <v>0.26669999999999999</v>
      </c>
      <c r="F15" s="94">
        <v>1.57</v>
      </c>
      <c r="G15" s="95">
        <v>1.57</v>
      </c>
    </row>
    <row r="16" spans="1:7" x14ac:dyDescent="0.25">
      <c r="A16" s="89">
        <v>560034</v>
      </c>
      <c r="B16" s="90" t="s">
        <v>85</v>
      </c>
      <c r="C16" s="92">
        <v>10</v>
      </c>
      <c r="D16" s="92">
        <v>88</v>
      </c>
      <c r="E16" s="115">
        <v>0.11360000000000001</v>
      </c>
      <c r="F16" s="94">
        <v>0.54</v>
      </c>
      <c r="G16" s="95">
        <v>0.54</v>
      </c>
    </row>
    <row r="17" spans="1:7" x14ac:dyDescent="0.25">
      <c r="A17" s="89">
        <v>560035</v>
      </c>
      <c r="B17" s="90" t="s">
        <v>86</v>
      </c>
      <c r="C17" s="92">
        <v>0</v>
      </c>
      <c r="D17" s="92">
        <v>0</v>
      </c>
      <c r="E17" s="115">
        <v>0</v>
      </c>
      <c r="F17" s="94">
        <v>0</v>
      </c>
      <c r="G17" s="95">
        <v>0</v>
      </c>
    </row>
    <row r="18" spans="1:7" x14ac:dyDescent="0.25">
      <c r="A18" s="89">
        <v>560036</v>
      </c>
      <c r="B18" s="90" t="s">
        <v>87</v>
      </c>
      <c r="C18" s="92">
        <v>28</v>
      </c>
      <c r="D18" s="92">
        <v>106</v>
      </c>
      <c r="E18" s="115">
        <v>0.26419999999999999</v>
      </c>
      <c r="F18" s="94">
        <v>1.55</v>
      </c>
      <c r="G18" s="95">
        <v>1.27</v>
      </c>
    </row>
    <row r="19" spans="1:7" x14ac:dyDescent="0.25">
      <c r="A19" s="89">
        <v>560041</v>
      </c>
      <c r="B19" s="90" t="s">
        <v>88</v>
      </c>
      <c r="C19" s="92">
        <v>0</v>
      </c>
      <c r="D19" s="92">
        <v>0</v>
      </c>
      <c r="E19" s="115">
        <v>0</v>
      </c>
      <c r="F19" s="94">
        <v>0</v>
      </c>
      <c r="G19" s="95">
        <v>0</v>
      </c>
    </row>
    <row r="20" spans="1:7" x14ac:dyDescent="0.25">
      <c r="A20" s="89">
        <v>560043</v>
      </c>
      <c r="B20" s="90" t="s">
        <v>89</v>
      </c>
      <c r="C20" s="92">
        <v>11</v>
      </c>
      <c r="D20" s="92">
        <v>53</v>
      </c>
      <c r="E20" s="115">
        <v>0.20749999999999999</v>
      </c>
      <c r="F20" s="94">
        <v>1.17</v>
      </c>
      <c r="G20" s="95">
        <v>0.94</v>
      </c>
    </row>
    <row r="21" spans="1:7" x14ac:dyDescent="0.25">
      <c r="A21" s="89">
        <v>560045</v>
      </c>
      <c r="B21" s="90" t="s">
        <v>90</v>
      </c>
      <c r="C21" s="92">
        <v>11</v>
      </c>
      <c r="D21" s="92">
        <v>82</v>
      </c>
      <c r="E21" s="115">
        <v>0.1341</v>
      </c>
      <c r="F21" s="94">
        <v>0.68</v>
      </c>
      <c r="G21" s="95">
        <v>0.52</v>
      </c>
    </row>
    <row r="22" spans="1:7" x14ac:dyDescent="0.25">
      <c r="A22" s="89">
        <v>560047</v>
      </c>
      <c r="B22" s="90" t="s">
        <v>91</v>
      </c>
      <c r="C22" s="92">
        <v>21</v>
      </c>
      <c r="D22" s="92">
        <v>112</v>
      </c>
      <c r="E22" s="115">
        <v>0.1875</v>
      </c>
      <c r="F22" s="94">
        <v>1.03</v>
      </c>
      <c r="G22" s="95">
        <v>0.8</v>
      </c>
    </row>
    <row r="23" spans="1:7" x14ac:dyDescent="0.25">
      <c r="A23" s="89">
        <v>560052</v>
      </c>
      <c r="B23" s="90" t="s">
        <v>92</v>
      </c>
      <c r="C23" s="92">
        <v>6</v>
      </c>
      <c r="D23" s="92">
        <v>85</v>
      </c>
      <c r="E23" s="115">
        <v>7.0599999999999996E-2</v>
      </c>
      <c r="F23" s="94">
        <v>0.25</v>
      </c>
      <c r="G23" s="95">
        <v>0.19</v>
      </c>
    </row>
    <row r="24" spans="1:7" x14ac:dyDescent="0.25">
      <c r="A24" s="89">
        <v>560053</v>
      </c>
      <c r="B24" s="90" t="s">
        <v>93</v>
      </c>
      <c r="C24" s="92">
        <v>9</v>
      </c>
      <c r="D24" s="92">
        <v>43</v>
      </c>
      <c r="E24" s="115">
        <v>0.20930000000000001</v>
      </c>
      <c r="F24" s="94">
        <v>1.18</v>
      </c>
      <c r="G24" s="95">
        <v>0.92</v>
      </c>
    </row>
    <row r="25" spans="1:7" x14ac:dyDescent="0.25">
      <c r="A25" s="89">
        <v>560054</v>
      </c>
      <c r="B25" s="90" t="s">
        <v>94</v>
      </c>
      <c r="C25" s="92">
        <v>7</v>
      </c>
      <c r="D25" s="92">
        <v>39</v>
      </c>
      <c r="E25" s="115">
        <v>0.17949999999999999</v>
      </c>
      <c r="F25" s="94">
        <v>0.98</v>
      </c>
      <c r="G25" s="95">
        <v>0.74</v>
      </c>
    </row>
    <row r="26" spans="1:7" x14ac:dyDescent="0.25">
      <c r="A26" s="89">
        <v>560055</v>
      </c>
      <c r="B26" s="90" t="s">
        <v>95</v>
      </c>
      <c r="C26" s="92">
        <v>3</v>
      </c>
      <c r="D26" s="92">
        <v>35</v>
      </c>
      <c r="E26" s="115">
        <v>8.5699999999999998E-2</v>
      </c>
      <c r="F26" s="94">
        <v>0.35</v>
      </c>
      <c r="G26" s="95">
        <v>0.28000000000000003</v>
      </c>
    </row>
    <row r="27" spans="1:7" x14ac:dyDescent="0.25">
      <c r="A27" s="89">
        <v>560056</v>
      </c>
      <c r="B27" s="90" t="s">
        <v>96</v>
      </c>
      <c r="C27" s="92">
        <v>4</v>
      </c>
      <c r="D27" s="92">
        <v>48</v>
      </c>
      <c r="E27" s="115">
        <v>8.3299999999999999E-2</v>
      </c>
      <c r="F27" s="94">
        <v>0.33</v>
      </c>
      <c r="G27" s="95">
        <v>0.27</v>
      </c>
    </row>
    <row r="28" spans="1:7" x14ac:dyDescent="0.25">
      <c r="A28" s="89">
        <v>560057</v>
      </c>
      <c r="B28" s="90" t="s">
        <v>97</v>
      </c>
      <c r="C28" s="92">
        <v>10</v>
      </c>
      <c r="D28" s="92">
        <v>39</v>
      </c>
      <c r="E28" s="115">
        <v>0.25640000000000002</v>
      </c>
      <c r="F28" s="94">
        <v>1.5</v>
      </c>
      <c r="G28" s="95">
        <v>1.19</v>
      </c>
    </row>
    <row r="29" spans="1:7" x14ac:dyDescent="0.25">
      <c r="A29" s="89">
        <v>560058</v>
      </c>
      <c r="B29" s="90" t="s">
        <v>98</v>
      </c>
      <c r="C29" s="92">
        <v>4</v>
      </c>
      <c r="D29" s="92">
        <v>119</v>
      </c>
      <c r="E29" s="115">
        <v>3.3599999999999998E-2</v>
      </c>
      <c r="F29" s="94">
        <v>0</v>
      </c>
      <c r="G29" s="95">
        <v>0</v>
      </c>
    </row>
    <row r="30" spans="1:7" x14ac:dyDescent="0.25">
      <c r="A30" s="89">
        <v>560059</v>
      </c>
      <c r="B30" s="90" t="s">
        <v>99</v>
      </c>
      <c r="C30" s="92">
        <v>14</v>
      </c>
      <c r="D30" s="92">
        <v>45</v>
      </c>
      <c r="E30" s="115">
        <v>0.31109999999999999</v>
      </c>
      <c r="F30" s="94">
        <v>1.87</v>
      </c>
      <c r="G30" s="95">
        <v>1.5</v>
      </c>
    </row>
    <row r="31" spans="1:7" x14ac:dyDescent="0.25">
      <c r="A31" s="89">
        <v>560060</v>
      </c>
      <c r="B31" s="90" t="s">
        <v>100</v>
      </c>
      <c r="C31" s="92">
        <v>5</v>
      </c>
      <c r="D31" s="92">
        <v>13</v>
      </c>
      <c r="E31" s="115">
        <v>0.3846</v>
      </c>
      <c r="F31" s="94">
        <v>2.36</v>
      </c>
      <c r="G31" s="95">
        <v>1.82</v>
      </c>
    </row>
    <row r="32" spans="1:7" x14ac:dyDescent="0.25">
      <c r="A32" s="89">
        <v>560061</v>
      </c>
      <c r="B32" s="90" t="s">
        <v>101</v>
      </c>
      <c r="C32" s="92">
        <v>4</v>
      </c>
      <c r="D32" s="92">
        <v>39</v>
      </c>
      <c r="E32" s="115">
        <v>0.1026</v>
      </c>
      <c r="F32" s="94">
        <v>0.46</v>
      </c>
      <c r="G32" s="95">
        <v>0.35</v>
      </c>
    </row>
    <row r="33" spans="1:7" x14ac:dyDescent="0.25">
      <c r="A33" s="89">
        <v>560062</v>
      </c>
      <c r="B33" s="90" t="s">
        <v>102</v>
      </c>
      <c r="C33" s="92">
        <v>3</v>
      </c>
      <c r="D33" s="92">
        <v>29</v>
      </c>
      <c r="E33" s="115">
        <v>0.10340000000000001</v>
      </c>
      <c r="F33" s="94">
        <v>0.47</v>
      </c>
      <c r="G33" s="95">
        <v>0.38</v>
      </c>
    </row>
    <row r="34" spans="1:7" x14ac:dyDescent="0.25">
      <c r="A34" s="89">
        <v>560063</v>
      </c>
      <c r="B34" s="90" t="s">
        <v>103</v>
      </c>
      <c r="C34" s="92">
        <v>0</v>
      </c>
      <c r="D34" s="92">
        <v>30</v>
      </c>
      <c r="E34" s="115">
        <v>0</v>
      </c>
      <c r="F34" s="94">
        <v>0</v>
      </c>
      <c r="G34" s="95">
        <v>0</v>
      </c>
    </row>
    <row r="35" spans="1:7" x14ac:dyDescent="0.25">
      <c r="A35" s="89">
        <v>560064</v>
      </c>
      <c r="B35" s="90" t="s">
        <v>104</v>
      </c>
      <c r="C35" s="92">
        <v>17</v>
      </c>
      <c r="D35" s="92">
        <v>67</v>
      </c>
      <c r="E35" s="115">
        <v>0.25369999999999998</v>
      </c>
      <c r="F35" s="94">
        <v>1.48</v>
      </c>
      <c r="G35" s="95">
        <v>1.1399999999999999</v>
      </c>
    </row>
    <row r="36" spans="1:7" x14ac:dyDescent="0.25">
      <c r="A36" s="89">
        <v>560065</v>
      </c>
      <c r="B36" s="90" t="s">
        <v>105</v>
      </c>
      <c r="C36" s="92">
        <v>11</v>
      </c>
      <c r="D36" s="92">
        <v>28</v>
      </c>
      <c r="E36" s="115">
        <v>0.39290000000000003</v>
      </c>
      <c r="F36" s="94">
        <v>2.42</v>
      </c>
      <c r="G36" s="95">
        <v>1.96</v>
      </c>
    </row>
    <row r="37" spans="1:7" x14ac:dyDescent="0.25">
      <c r="A37" s="89">
        <v>560066</v>
      </c>
      <c r="B37" s="90" t="s">
        <v>106</v>
      </c>
      <c r="C37" s="92">
        <v>6</v>
      </c>
      <c r="D37" s="92">
        <v>22</v>
      </c>
      <c r="E37" s="115">
        <v>0.2727</v>
      </c>
      <c r="F37" s="94">
        <v>1.61</v>
      </c>
      <c r="G37" s="95">
        <v>1.29</v>
      </c>
    </row>
    <row r="38" spans="1:7" x14ac:dyDescent="0.25">
      <c r="A38" s="89">
        <v>560067</v>
      </c>
      <c r="B38" s="90" t="s">
        <v>107</v>
      </c>
      <c r="C38" s="92">
        <v>8</v>
      </c>
      <c r="D38" s="92">
        <v>56</v>
      </c>
      <c r="E38" s="115">
        <v>0.1429</v>
      </c>
      <c r="F38" s="94">
        <v>0.73</v>
      </c>
      <c r="G38" s="95">
        <v>0.55000000000000004</v>
      </c>
    </row>
    <row r="39" spans="1:7" x14ac:dyDescent="0.25">
      <c r="A39" s="89">
        <v>560068</v>
      </c>
      <c r="B39" s="90" t="s">
        <v>108</v>
      </c>
      <c r="C39" s="92">
        <v>13</v>
      </c>
      <c r="D39" s="92">
        <v>74</v>
      </c>
      <c r="E39" s="115">
        <v>0.1757</v>
      </c>
      <c r="F39" s="94">
        <v>0.96</v>
      </c>
      <c r="G39" s="95">
        <v>0.74</v>
      </c>
    </row>
    <row r="40" spans="1:7" x14ac:dyDescent="0.25">
      <c r="A40" s="89">
        <v>560069</v>
      </c>
      <c r="B40" s="90" t="s">
        <v>109</v>
      </c>
      <c r="C40" s="92">
        <v>2</v>
      </c>
      <c r="D40" s="92">
        <v>28</v>
      </c>
      <c r="E40" s="115">
        <v>7.1400000000000005E-2</v>
      </c>
      <c r="F40" s="94">
        <v>0.25</v>
      </c>
      <c r="G40" s="95">
        <v>0.2</v>
      </c>
    </row>
    <row r="41" spans="1:7" x14ac:dyDescent="0.25">
      <c r="A41" s="89">
        <v>560070</v>
      </c>
      <c r="B41" s="90" t="s">
        <v>110</v>
      </c>
      <c r="C41" s="92">
        <v>45</v>
      </c>
      <c r="D41" s="92">
        <v>111</v>
      </c>
      <c r="E41" s="115">
        <v>0.40539999999999998</v>
      </c>
      <c r="F41" s="94">
        <v>2.5</v>
      </c>
      <c r="G41" s="95">
        <v>1.9</v>
      </c>
    </row>
    <row r="42" spans="1:7" x14ac:dyDescent="0.25">
      <c r="A42" s="89">
        <v>560071</v>
      </c>
      <c r="B42" s="90" t="s">
        <v>111</v>
      </c>
      <c r="C42" s="92">
        <v>15</v>
      </c>
      <c r="D42" s="92">
        <v>38</v>
      </c>
      <c r="E42" s="115">
        <v>0.3947</v>
      </c>
      <c r="F42" s="94">
        <v>2.4300000000000002</v>
      </c>
      <c r="G42" s="95">
        <v>1.82</v>
      </c>
    </row>
    <row r="43" spans="1:7" x14ac:dyDescent="0.25">
      <c r="A43" s="89">
        <v>560072</v>
      </c>
      <c r="B43" s="90" t="s">
        <v>112</v>
      </c>
      <c r="C43" s="92">
        <v>4</v>
      </c>
      <c r="D43" s="92">
        <v>41</v>
      </c>
      <c r="E43" s="115">
        <v>9.7600000000000006E-2</v>
      </c>
      <c r="F43" s="94">
        <v>0.43</v>
      </c>
      <c r="G43" s="95">
        <v>0.34</v>
      </c>
    </row>
    <row r="44" spans="1:7" x14ac:dyDescent="0.25">
      <c r="A44" s="89">
        <v>560073</v>
      </c>
      <c r="B44" s="90" t="s">
        <v>113</v>
      </c>
      <c r="C44" s="92">
        <v>9</v>
      </c>
      <c r="D44" s="92">
        <v>26</v>
      </c>
      <c r="E44" s="115">
        <v>0.34620000000000001</v>
      </c>
      <c r="F44" s="94">
        <v>2.1</v>
      </c>
      <c r="G44" s="95">
        <v>1.74</v>
      </c>
    </row>
    <row r="45" spans="1:7" x14ac:dyDescent="0.25">
      <c r="A45" s="89">
        <v>560074</v>
      </c>
      <c r="B45" s="90" t="s">
        <v>114</v>
      </c>
      <c r="C45" s="92">
        <v>9</v>
      </c>
      <c r="D45" s="92">
        <v>50</v>
      </c>
      <c r="E45" s="115">
        <v>0.18</v>
      </c>
      <c r="F45" s="94">
        <v>0.98</v>
      </c>
      <c r="G45" s="95">
        <v>0.74</v>
      </c>
    </row>
    <row r="46" spans="1:7" x14ac:dyDescent="0.25">
      <c r="A46" s="89">
        <v>560075</v>
      </c>
      <c r="B46" s="90" t="s">
        <v>115</v>
      </c>
      <c r="C46" s="92">
        <v>29</v>
      </c>
      <c r="D46" s="92">
        <v>112</v>
      </c>
      <c r="E46" s="115">
        <v>0.25890000000000002</v>
      </c>
      <c r="F46" s="94">
        <v>1.51</v>
      </c>
      <c r="G46" s="95">
        <v>1.1599999999999999</v>
      </c>
    </row>
    <row r="47" spans="1:7" x14ac:dyDescent="0.25">
      <c r="A47" s="89">
        <v>560076</v>
      </c>
      <c r="B47" s="90" t="s">
        <v>116</v>
      </c>
      <c r="C47" s="92">
        <v>0</v>
      </c>
      <c r="D47" s="92">
        <v>14</v>
      </c>
      <c r="E47" s="115">
        <v>0</v>
      </c>
      <c r="F47" s="94">
        <v>0</v>
      </c>
      <c r="G47" s="95">
        <v>0</v>
      </c>
    </row>
    <row r="48" spans="1:7" x14ac:dyDescent="0.25">
      <c r="A48" s="89">
        <v>560077</v>
      </c>
      <c r="B48" s="90" t="s">
        <v>117</v>
      </c>
      <c r="C48" s="92">
        <v>8</v>
      </c>
      <c r="D48" s="92">
        <v>32</v>
      </c>
      <c r="E48" s="115">
        <v>0.25</v>
      </c>
      <c r="F48" s="94">
        <v>1.46</v>
      </c>
      <c r="G48" s="95">
        <v>1.21</v>
      </c>
    </row>
    <row r="49" spans="1:7" x14ac:dyDescent="0.25">
      <c r="A49" s="89">
        <v>560078</v>
      </c>
      <c r="B49" s="90" t="s">
        <v>118</v>
      </c>
      <c r="C49" s="92">
        <v>16</v>
      </c>
      <c r="D49" s="92">
        <v>74</v>
      </c>
      <c r="E49" s="115">
        <v>0.2162</v>
      </c>
      <c r="F49" s="94">
        <v>1.23</v>
      </c>
      <c r="G49" s="95">
        <v>0.92</v>
      </c>
    </row>
    <row r="50" spans="1:7" x14ac:dyDescent="0.25">
      <c r="A50" s="89">
        <v>560079</v>
      </c>
      <c r="B50" s="90" t="s">
        <v>119</v>
      </c>
      <c r="C50" s="92">
        <v>47</v>
      </c>
      <c r="D50" s="92">
        <v>126</v>
      </c>
      <c r="E50" s="115">
        <v>0.373</v>
      </c>
      <c r="F50" s="94">
        <v>2.2799999999999998</v>
      </c>
      <c r="G50" s="95">
        <v>1.78</v>
      </c>
    </row>
    <row r="51" spans="1:7" x14ac:dyDescent="0.25">
      <c r="A51" s="89">
        <v>560080</v>
      </c>
      <c r="B51" s="90" t="s">
        <v>120</v>
      </c>
      <c r="C51" s="92">
        <v>5</v>
      </c>
      <c r="D51" s="92">
        <v>48</v>
      </c>
      <c r="E51" s="115">
        <v>0.1042</v>
      </c>
      <c r="F51" s="94">
        <v>0.47</v>
      </c>
      <c r="G51" s="95">
        <v>0.36</v>
      </c>
    </row>
    <row r="52" spans="1:7" x14ac:dyDescent="0.25">
      <c r="A52" s="89">
        <v>560081</v>
      </c>
      <c r="B52" s="90" t="s">
        <v>121</v>
      </c>
      <c r="C52" s="92">
        <v>15</v>
      </c>
      <c r="D52" s="92">
        <v>48</v>
      </c>
      <c r="E52" s="115">
        <v>0.3125</v>
      </c>
      <c r="F52" s="94">
        <v>1.88</v>
      </c>
      <c r="G52" s="95">
        <v>1.41</v>
      </c>
    </row>
    <row r="53" spans="1:7" x14ac:dyDescent="0.25">
      <c r="A53" s="89">
        <v>560082</v>
      </c>
      <c r="B53" s="90" t="s">
        <v>122</v>
      </c>
      <c r="C53" s="92">
        <v>8</v>
      </c>
      <c r="D53" s="92">
        <v>35</v>
      </c>
      <c r="E53" s="115">
        <v>0.2286</v>
      </c>
      <c r="F53" s="94">
        <v>1.31</v>
      </c>
      <c r="G53" s="95">
        <v>1.05</v>
      </c>
    </row>
    <row r="54" spans="1:7" x14ac:dyDescent="0.25">
      <c r="A54" s="89">
        <v>560083</v>
      </c>
      <c r="B54" s="90" t="s">
        <v>123</v>
      </c>
      <c r="C54" s="92">
        <v>17</v>
      </c>
      <c r="D54" s="92">
        <v>51</v>
      </c>
      <c r="E54" s="115">
        <v>0.33329999999999999</v>
      </c>
      <c r="F54" s="94">
        <v>2.02</v>
      </c>
      <c r="G54" s="95">
        <v>1.64</v>
      </c>
    </row>
    <row r="55" spans="1:7" x14ac:dyDescent="0.25">
      <c r="A55" s="89">
        <v>560084</v>
      </c>
      <c r="B55" s="90" t="s">
        <v>124</v>
      </c>
      <c r="C55" s="92">
        <v>6</v>
      </c>
      <c r="D55" s="92">
        <v>19</v>
      </c>
      <c r="E55" s="115">
        <v>0.31580000000000003</v>
      </c>
      <c r="F55" s="94">
        <v>1.9</v>
      </c>
      <c r="G55" s="95">
        <v>1.41</v>
      </c>
    </row>
    <row r="56" spans="1:7" ht="26.25" x14ac:dyDescent="0.25">
      <c r="A56" s="89">
        <v>560085</v>
      </c>
      <c r="B56" s="90" t="s">
        <v>125</v>
      </c>
      <c r="C56" s="92">
        <v>0</v>
      </c>
      <c r="D56" s="92">
        <v>0</v>
      </c>
      <c r="E56" s="115">
        <v>0</v>
      </c>
      <c r="F56" s="94">
        <v>0</v>
      </c>
      <c r="G56" s="95">
        <v>0</v>
      </c>
    </row>
    <row r="57" spans="1:7" x14ac:dyDescent="0.25">
      <c r="A57" s="89">
        <v>560086</v>
      </c>
      <c r="B57" s="90" t="s">
        <v>126</v>
      </c>
      <c r="C57" s="92">
        <v>7</v>
      </c>
      <c r="D57" s="92">
        <v>45</v>
      </c>
      <c r="E57" s="115">
        <v>0.15559999999999999</v>
      </c>
      <c r="F57" s="94">
        <v>0.82</v>
      </c>
      <c r="G57" s="95">
        <v>0.79</v>
      </c>
    </row>
    <row r="58" spans="1:7" x14ac:dyDescent="0.25">
      <c r="A58" s="89">
        <v>560087</v>
      </c>
      <c r="B58" s="90" t="s">
        <v>127</v>
      </c>
      <c r="C58" s="92">
        <v>15</v>
      </c>
      <c r="D58" s="92">
        <v>49</v>
      </c>
      <c r="E58" s="115">
        <v>0.30609999999999998</v>
      </c>
      <c r="F58" s="94">
        <v>1.83</v>
      </c>
      <c r="G58" s="95">
        <v>1.83</v>
      </c>
    </row>
    <row r="59" spans="1:7" ht="26.25" x14ac:dyDescent="0.25">
      <c r="A59" s="89">
        <v>560088</v>
      </c>
      <c r="B59" s="90" t="s">
        <v>128</v>
      </c>
      <c r="C59" s="92">
        <v>2</v>
      </c>
      <c r="D59" s="92">
        <v>10</v>
      </c>
      <c r="E59" s="115">
        <v>0.2</v>
      </c>
      <c r="F59" s="94">
        <v>1.1200000000000001</v>
      </c>
      <c r="G59" s="95">
        <v>1.1200000000000001</v>
      </c>
    </row>
    <row r="60" spans="1:7" ht="26.25" x14ac:dyDescent="0.25">
      <c r="A60" s="89">
        <v>560089</v>
      </c>
      <c r="B60" s="90" t="s">
        <v>129</v>
      </c>
      <c r="C60" s="92">
        <v>2</v>
      </c>
      <c r="D60" s="92">
        <v>12</v>
      </c>
      <c r="E60" s="115">
        <v>0.16669999999999999</v>
      </c>
      <c r="F60" s="94">
        <v>0.89</v>
      </c>
      <c r="G60" s="95">
        <v>0.89</v>
      </c>
    </row>
    <row r="61" spans="1:7" ht="26.25" x14ac:dyDescent="0.25">
      <c r="A61" s="89">
        <v>560096</v>
      </c>
      <c r="B61" s="90" t="s">
        <v>130</v>
      </c>
      <c r="C61" s="92">
        <v>1</v>
      </c>
      <c r="D61" s="92">
        <v>1</v>
      </c>
      <c r="E61" s="115">
        <v>1</v>
      </c>
      <c r="F61" s="94">
        <v>2.5</v>
      </c>
      <c r="G61" s="95">
        <v>2.33</v>
      </c>
    </row>
    <row r="62" spans="1:7" x14ac:dyDescent="0.25">
      <c r="A62" s="89">
        <v>560098</v>
      </c>
      <c r="B62" s="90" t="s">
        <v>131</v>
      </c>
      <c r="C62" s="92">
        <v>1</v>
      </c>
      <c r="D62" s="92">
        <v>3</v>
      </c>
      <c r="E62" s="115">
        <v>0.33329999999999999</v>
      </c>
      <c r="F62" s="94">
        <v>2.02</v>
      </c>
      <c r="G62" s="95">
        <v>2.02</v>
      </c>
    </row>
    <row r="63" spans="1:7" ht="26.25" x14ac:dyDescent="0.25">
      <c r="A63" s="89">
        <v>560099</v>
      </c>
      <c r="B63" s="90" t="s">
        <v>132</v>
      </c>
      <c r="C63" s="92">
        <v>1</v>
      </c>
      <c r="D63" s="92">
        <v>8</v>
      </c>
      <c r="E63" s="115">
        <v>0.125</v>
      </c>
      <c r="F63" s="94">
        <v>0.61</v>
      </c>
      <c r="G63" s="95">
        <v>0.56999999999999995</v>
      </c>
    </row>
    <row r="64" spans="1:7" ht="26.25" x14ac:dyDescent="0.25">
      <c r="A64" s="89">
        <v>560206</v>
      </c>
      <c r="B64" s="90" t="s">
        <v>133</v>
      </c>
      <c r="C64" s="92">
        <v>41</v>
      </c>
      <c r="D64" s="92">
        <v>196</v>
      </c>
      <c r="E64" s="115">
        <v>0.2092</v>
      </c>
      <c r="F64" s="94">
        <v>1.18</v>
      </c>
      <c r="G64" s="95">
        <v>1.18</v>
      </c>
    </row>
    <row r="65" spans="1:7" ht="26.25" x14ac:dyDescent="0.25">
      <c r="A65" s="99">
        <v>560214</v>
      </c>
      <c r="B65" s="90" t="s">
        <v>134</v>
      </c>
      <c r="C65" s="92">
        <v>29</v>
      </c>
      <c r="D65" s="92">
        <v>211</v>
      </c>
      <c r="E65" s="115">
        <v>0.13739999999999999</v>
      </c>
      <c r="F65" s="94">
        <v>0.7</v>
      </c>
      <c r="G65" s="95">
        <v>0.53</v>
      </c>
    </row>
    <row r="66" spans="1:7" x14ac:dyDescent="0.25">
      <c r="A66" s="101"/>
      <c r="B66" s="102" t="s">
        <v>37</v>
      </c>
      <c r="C66" s="118">
        <v>770</v>
      </c>
      <c r="D66" s="118">
        <v>3681</v>
      </c>
      <c r="E66" s="115">
        <v>0.2092</v>
      </c>
      <c r="F66" s="94"/>
      <c r="G66" s="95"/>
    </row>
  </sheetData>
  <mergeCells count="5">
    <mergeCell ref="A2:G2"/>
    <mergeCell ref="A3:G3"/>
    <mergeCell ref="A4:A5"/>
    <mergeCell ref="B4:B5"/>
    <mergeCell ref="E1:G1"/>
  </mergeCells>
  <pageMargins left="0.7" right="0.7" top="0.75" bottom="0.75" header="0.3" footer="0.3"/>
  <pageSetup paperSize="9" scale="7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view="pageBreakPreview" zoomScaleNormal="100" zoomScaleSheetLayoutView="100" workbookViewId="0">
      <pane xSplit="2" ySplit="5" topLeftCell="G6" activePane="bottomRight" state="frozen"/>
      <selection pane="topRight" activeCell="C1" sqref="C1"/>
      <selection pane="bottomLeft" activeCell="A6" sqref="A6"/>
      <selection pane="bottomRight" activeCell="M1" sqref="M1:O1"/>
    </sheetView>
  </sheetViews>
  <sheetFormatPr defaultRowHeight="15" x14ac:dyDescent="0.25"/>
  <cols>
    <col min="2" max="2" width="27.140625" customWidth="1"/>
    <col min="5" max="5" width="11.42578125" customWidth="1"/>
    <col min="7" max="7" width="16.7109375" customWidth="1"/>
    <col min="9" max="9" width="11.85546875" customWidth="1"/>
    <col min="10" max="10" width="10.28515625" customWidth="1"/>
    <col min="15" max="15" width="13.140625" customWidth="1"/>
    <col min="256" max="256" width="27.140625" customWidth="1"/>
    <col min="259" max="259" width="11.42578125" customWidth="1"/>
    <col min="261" max="261" width="16.7109375" customWidth="1"/>
    <col min="263" max="263" width="11.85546875" customWidth="1"/>
    <col min="264" max="264" width="10.28515625" customWidth="1"/>
    <col min="269" max="269" width="13.140625" customWidth="1"/>
    <col min="512" max="512" width="27.140625" customWidth="1"/>
    <col min="515" max="515" width="11.42578125" customWidth="1"/>
    <col min="517" max="517" width="16.7109375" customWidth="1"/>
    <col min="519" max="519" width="11.85546875" customWidth="1"/>
    <col min="520" max="520" width="10.28515625" customWidth="1"/>
    <col min="525" max="525" width="13.140625" customWidth="1"/>
    <col min="768" max="768" width="27.140625" customWidth="1"/>
    <col min="771" max="771" width="11.42578125" customWidth="1"/>
    <col min="773" max="773" width="16.7109375" customWidth="1"/>
    <col min="775" max="775" width="11.85546875" customWidth="1"/>
    <col min="776" max="776" width="10.28515625" customWidth="1"/>
    <col min="781" max="781" width="13.140625" customWidth="1"/>
    <col min="1024" max="1024" width="27.140625" customWidth="1"/>
    <col min="1027" max="1027" width="11.42578125" customWidth="1"/>
    <col min="1029" max="1029" width="16.7109375" customWidth="1"/>
    <col min="1031" max="1031" width="11.85546875" customWidth="1"/>
    <col min="1032" max="1032" width="10.28515625" customWidth="1"/>
    <col min="1037" max="1037" width="13.140625" customWidth="1"/>
    <col min="1280" max="1280" width="27.140625" customWidth="1"/>
    <col min="1283" max="1283" width="11.42578125" customWidth="1"/>
    <col min="1285" max="1285" width="16.7109375" customWidth="1"/>
    <col min="1287" max="1287" width="11.85546875" customWidth="1"/>
    <col min="1288" max="1288" width="10.28515625" customWidth="1"/>
    <col min="1293" max="1293" width="13.140625" customWidth="1"/>
    <col min="1536" max="1536" width="27.140625" customWidth="1"/>
    <col min="1539" max="1539" width="11.42578125" customWidth="1"/>
    <col min="1541" max="1541" width="16.7109375" customWidth="1"/>
    <col min="1543" max="1543" width="11.85546875" customWidth="1"/>
    <col min="1544" max="1544" width="10.28515625" customWidth="1"/>
    <col min="1549" max="1549" width="13.140625" customWidth="1"/>
    <col min="1792" max="1792" width="27.140625" customWidth="1"/>
    <col min="1795" max="1795" width="11.42578125" customWidth="1"/>
    <col min="1797" max="1797" width="16.7109375" customWidth="1"/>
    <col min="1799" max="1799" width="11.85546875" customWidth="1"/>
    <col min="1800" max="1800" width="10.28515625" customWidth="1"/>
    <col min="1805" max="1805" width="13.140625" customWidth="1"/>
    <col min="2048" max="2048" width="27.140625" customWidth="1"/>
    <col min="2051" max="2051" width="11.42578125" customWidth="1"/>
    <col min="2053" max="2053" width="16.7109375" customWidth="1"/>
    <col min="2055" max="2055" width="11.85546875" customWidth="1"/>
    <col min="2056" max="2056" width="10.28515625" customWidth="1"/>
    <col min="2061" max="2061" width="13.140625" customWidth="1"/>
    <col min="2304" max="2304" width="27.140625" customWidth="1"/>
    <col min="2307" max="2307" width="11.42578125" customWidth="1"/>
    <col min="2309" max="2309" width="16.7109375" customWidth="1"/>
    <col min="2311" max="2311" width="11.85546875" customWidth="1"/>
    <col min="2312" max="2312" width="10.28515625" customWidth="1"/>
    <col min="2317" max="2317" width="13.140625" customWidth="1"/>
    <col min="2560" max="2560" width="27.140625" customWidth="1"/>
    <col min="2563" max="2563" width="11.42578125" customWidth="1"/>
    <col min="2565" max="2565" width="16.7109375" customWidth="1"/>
    <col min="2567" max="2567" width="11.85546875" customWidth="1"/>
    <col min="2568" max="2568" width="10.28515625" customWidth="1"/>
    <col min="2573" max="2573" width="13.140625" customWidth="1"/>
    <col min="2816" max="2816" width="27.140625" customWidth="1"/>
    <col min="2819" max="2819" width="11.42578125" customWidth="1"/>
    <col min="2821" max="2821" width="16.7109375" customWidth="1"/>
    <col min="2823" max="2823" width="11.85546875" customWidth="1"/>
    <col min="2824" max="2824" width="10.28515625" customWidth="1"/>
    <col min="2829" max="2829" width="13.140625" customWidth="1"/>
    <col min="3072" max="3072" width="27.140625" customWidth="1"/>
    <col min="3075" max="3075" width="11.42578125" customWidth="1"/>
    <col min="3077" max="3077" width="16.7109375" customWidth="1"/>
    <col min="3079" max="3079" width="11.85546875" customWidth="1"/>
    <col min="3080" max="3080" width="10.28515625" customWidth="1"/>
    <col min="3085" max="3085" width="13.140625" customWidth="1"/>
    <col min="3328" max="3328" width="27.140625" customWidth="1"/>
    <col min="3331" max="3331" width="11.42578125" customWidth="1"/>
    <col min="3333" max="3333" width="16.7109375" customWidth="1"/>
    <col min="3335" max="3335" width="11.85546875" customWidth="1"/>
    <col min="3336" max="3336" width="10.28515625" customWidth="1"/>
    <col min="3341" max="3341" width="13.140625" customWidth="1"/>
    <col min="3584" max="3584" width="27.140625" customWidth="1"/>
    <col min="3587" max="3587" width="11.42578125" customWidth="1"/>
    <col min="3589" max="3589" width="16.7109375" customWidth="1"/>
    <col min="3591" max="3591" width="11.85546875" customWidth="1"/>
    <col min="3592" max="3592" width="10.28515625" customWidth="1"/>
    <col min="3597" max="3597" width="13.140625" customWidth="1"/>
    <col min="3840" max="3840" width="27.140625" customWidth="1"/>
    <col min="3843" max="3843" width="11.42578125" customWidth="1"/>
    <col min="3845" max="3845" width="16.7109375" customWidth="1"/>
    <col min="3847" max="3847" width="11.85546875" customWidth="1"/>
    <col min="3848" max="3848" width="10.28515625" customWidth="1"/>
    <col min="3853" max="3853" width="13.140625" customWidth="1"/>
    <col min="4096" max="4096" width="27.140625" customWidth="1"/>
    <col min="4099" max="4099" width="11.42578125" customWidth="1"/>
    <col min="4101" max="4101" width="16.7109375" customWidth="1"/>
    <col min="4103" max="4103" width="11.85546875" customWidth="1"/>
    <col min="4104" max="4104" width="10.28515625" customWidth="1"/>
    <col min="4109" max="4109" width="13.140625" customWidth="1"/>
    <col min="4352" max="4352" width="27.140625" customWidth="1"/>
    <col min="4355" max="4355" width="11.42578125" customWidth="1"/>
    <col min="4357" max="4357" width="16.7109375" customWidth="1"/>
    <col min="4359" max="4359" width="11.85546875" customWidth="1"/>
    <col min="4360" max="4360" width="10.28515625" customWidth="1"/>
    <col min="4365" max="4365" width="13.140625" customWidth="1"/>
    <col min="4608" max="4608" width="27.140625" customWidth="1"/>
    <col min="4611" max="4611" width="11.42578125" customWidth="1"/>
    <col min="4613" max="4613" width="16.7109375" customWidth="1"/>
    <col min="4615" max="4615" width="11.85546875" customWidth="1"/>
    <col min="4616" max="4616" width="10.28515625" customWidth="1"/>
    <col min="4621" max="4621" width="13.140625" customWidth="1"/>
    <col min="4864" max="4864" width="27.140625" customWidth="1"/>
    <col min="4867" max="4867" width="11.42578125" customWidth="1"/>
    <col min="4869" max="4869" width="16.7109375" customWidth="1"/>
    <col min="4871" max="4871" width="11.85546875" customWidth="1"/>
    <col min="4872" max="4872" width="10.28515625" customWidth="1"/>
    <col min="4877" max="4877" width="13.140625" customWidth="1"/>
    <col min="5120" max="5120" width="27.140625" customWidth="1"/>
    <col min="5123" max="5123" width="11.42578125" customWidth="1"/>
    <col min="5125" max="5125" width="16.7109375" customWidth="1"/>
    <col min="5127" max="5127" width="11.85546875" customWidth="1"/>
    <col min="5128" max="5128" width="10.28515625" customWidth="1"/>
    <col min="5133" max="5133" width="13.140625" customWidth="1"/>
    <col min="5376" max="5376" width="27.140625" customWidth="1"/>
    <col min="5379" max="5379" width="11.42578125" customWidth="1"/>
    <col min="5381" max="5381" width="16.7109375" customWidth="1"/>
    <col min="5383" max="5383" width="11.85546875" customWidth="1"/>
    <col min="5384" max="5384" width="10.28515625" customWidth="1"/>
    <col min="5389" max="5389" width="13.140625" customWidth="1"/>
    <col min="5632" max="5632" width="27.140625" customWidth="1"/>
    <col min="5635" max="5635" width="11.42578125" customWidth="1"/>
    <col min="5637" max="5637" width="16.7109375" customWidth="1"/>
    <col min="5639" max="5639" width="11.85546875" customWidth="1"/>
    <col min="5640" max="5640" width="10.28515625" customWidth="1"/>
    <col min="5645" max="5645" width="13.140625" customWidth="1"/>
    <col min="5888" max="5888" width="27.140625" customWidth="1"/>
    <col min="5891" max="5891" width="11.42578125" customWidth="1"/>
    <col min="5893" max="5893" width="16.7109375" customWidth="1"/>
    <col min="5895" max="5895" width="11.85546875" customWidth="1"/>
    <col min="5896" max="5896" width="10.28515625" customWidth="1"/>
    <col min="5901" max="5901" width="13.140625" customWidth="1"/>
    <col min="6144" max="6144" width="27.140625" customWidth="1"/>
    <col min="6147" max="6147" width="11.42578125" customWidth="1"/>
    <col min="6149" max="6149" width="16.7109375" customWidth="1"/>
    <col min="6151" max="6151" width="11.85546875" customWidth="1"/>
    <col min="6152" max="6152" width="10.28515625" customWidth="1"/>
    <col min="6157" max="6157" width="13.140625" customWidth="1"/>
    <col min="6400" max="6400" width="27.140625" customWidth="1"/>
    <col min="6403" max="6403" width="11.42578125" customWidth="1"/>
    <col min="6405" max="6405" width="16.7109375" customWidth="1"/>
    <col min="6407" max="6407" width="11.85546875" customWidth="1"/>
    <col min="6408" max="6408" width="10.28515625" customWidth="1"/>
    <col min="6413" max="6413" width="13.140625" customWidth="1"/>
    <col min="6656" max="6656" width="27.140625" customWidth="1"/>
    <col min="6659" max="6659" width="11.42578125" customWidth="1"/>
    <col min="6661" max="6661" width="16.7109375" customWidth="1"/>
    <col min="6663" max="6663" width="11.85546875" customWidth="1"/>
    <col min="6664" max="6664" width="10.28515625" customWidth="1"/>
    <col min="6669" max="6669" width="13.140625" customWidth="1"/>
    <col min="6912" max="6912" width="27.140625" customWidth="1"/>
    <col min="6915" max="6915" width="11.42578125" customWidth="1"/>
    <col min="6917" max="6917" width="16.7109375" customWidth="1"/>
    <col min="6919" max="6919" width="11.85546875" customWidth="1"/>
    <col min="6920" max="6920" width="10.28515625" customWidth="1"/>
    <col min="6925" max="6925" width="13.140625" customWidth="1"/>
    <col min="7168" max="7168" width="27.140625" customWidth="1"/>
    <col min="7171" max="7171" width="11.42578125" customWidth="1"/>
    <col min="7173" max="7173" width="16.7109375" customWidth="1"/>
    <col min="7175" max="7175" width="11.85546875" customWidth="1"/>
    <col min="7176" max="7176" width="10.28515625" customWidth="1"/>
    <col min="7181" max="7181" width="13.140625" customWidth="1"/>
    <col min="7424" max="7424" width="27.140625" customWidth="1"/>
    <col min="7427" max="7427" width="11.42578125" customWidth="1"/>
    <col min="7429" max="7429" width="16.7109375" customWidth="1"/>
    <col min="7431" max="7431" width="11.85546875" customWidth="1"/>
    <col min="7432" max="7432" width="10.28515625" customWidth="1"/>
    <col min="7437" max="7437" width="13.140625" customWidth="1"/>
    <col min="7680" max="7680" width="27.140625" customWidth="1"/>
    <col min="7683" max="7683" width="11.42578125" customWidth="1"/>
    <col min="7685" max="7685" width="16.7109375" customWidth="1"/>
    <col min="7687" max="7687" width="11.85546875" customWidth="1"/>
    <col min="7688" max="7688" width="10.28515625" customWidth="1"/>
    <col min="7693" max="7693" width="13.140625" customWidth="1"/>
    <col min="7936" max="7936" width="27.140625" customWidth="1"/>
    <col min="7939" max="7939" width="11.42578125" customWidth="1"/>
    <col min="7941" max="7941" width="16.7109375" customWidth="1"/>
    <col min="7943" max="7943" width="11.85546875" customWidth="1"/>
    <col min="7944" max="7944" width="10.28515625" customWidth="1"/>
    <col min="7949" max="7949" width="13.140625" customWidth="1"/>
    <col min="8192" max="8192" width="27.140625" customWidth="1"/>
    <col min="8195" max="8195" width="11.42578125" customWidth="1"/>
    <col min="8197" max="8197" width="16.7109375" customWidth="1"/>
    <col min="8199" max="8199" width="11.85546875" customWidth="1"/>
    <col min="8200" max="8200" width="10.28515625" customWidth="1"/>
    <col min="8205" max="8205" width="13.140625" customWidth="1"/>
    <col min="8448" max="8448" width="27.140625" customWidth="1"/>
    <col min="8451" max="8451" width="11.42578125" customWidth="1"/>
    <col min="8453" max="8453" width="16.7109375" customWidth="1"/>
    <col min="8455" max="8455" width="11.85546875" customWidth="1"/>
    <col min="8456" max="8456" width="10.28515625" customWidth="1"/>
    <col min="8461" max="8461" width="13.140625" customWidth="1"/>
    <col min="8704" max="8704" width="27.140625" customWidth="1"/>
    <col min="8707" max="8707" width="11.42578125" customWidth="1"/>
    <col min="8709" max="8709" width="16.7109375" customWidth="1"/>
    <col min="8711" max="8711" width="11.85546875" customWidth="1"/>
    <col min="8712" max="8712" width="10.28515625" customWidth="1"/>
    <col min="8717" max="8717" width="13.140625" customWidth="1"/>
    <col min="8960" max="8960" width="27.140625" customWidth="1"/>
    <col min="8963" max="8963" width="11.42578125" customWidth="1"/>
    <col min="8965" max="8965" width="16.7109375" customWidth="1"/>
    <col min="8967" max="8967" width="11.85546875" customWidth="1"/>
    <col min="8968" max="8968" width="10.28515625" customWidth="1"/>
    <col min="8973" max="8973" width="13.140625" customWidth="1"/>
    <col min="9216" max="9216" width="27.140625" customWidth="1"/>
    <col min="9219" max="9219" width="11.42578125" customWidth="1"/>
    <col min="9221" max="9221" width="16.7109375" customWidth="1"/>
    <col min="9223" max="9223" width="11.85546875" customWidth="1"/>
    <col min="9224" max="9224" width="10.28515625" customWidth="1"/>
    <col min="9229" max="9229" width="13.140625" customWidth="1"/>
    <col min="9472" max="9472" width="27.140625" customWidth="1"/>
    <col min="9475" max="9475" width="11.42578125" customWidth="1"/>
    <col min="9477" max="9477" width="16.7109375" customWidth="1"/>
    <col min="9479" max="9479" width="11.85546875" customWidth="1"/>
    <col min="9480" max="9480" width="10.28515625" customWidth="1"/>
    <col min="9485" max="9485" width="13.140625" customWidth="1"/>
    <col min="9728" max="9728" width="27.140625" customWidth="1"/>
    <col min="9731" max="9731" width="11.42578125" customWidth="1"/>
    <col min="9733" max="9733" width="16.7109375" customWidth="1"/>
    <col min="9735" max="9735" width="11.85546875" customWidth="1"/>
    <col min="9736" max="9736" width="10.28515625" customWidth="1"/>
    <col min="9741" max="9741" width="13.140625" customWidth="1"/>
    <col min="9984" max="9984" width="27.140625" customWidth="1"/>
    <col min="9987" max="9987" width="11.42578125" customWidth="1"/>
    <col min="9989" max="9989" width="16.7109375" customWidth="1"/>
    <col min="9991" max="9991" width="11.85546875" customWidth="1"/>
    <col min="9992" max="9992" width="10.28515625" customWidth="1"/>
    <col min="9997" max="9997" width="13.140625" customWidth="1"/>
    <col min="10240" max="10240" width="27.140625" customWidth="1"/>
    <col min="10243" max="10243" width="11.42578125" customWidth="1"/>
    <col min="10245" max="10245" width="16.7109375" customWidth="1"/>
    <col min="10247" max="10247" width="11.85546875" customWidth="1"/>
    <col min="10248" max="10248" width="10.28515625" customWidth="1"/>
    <col min="10253" max="10253" width="13.140625" customWidth="1"/>
    <col min="10496" max="10496" width="27.140625" customWidth="1"/>
    <col min="10499" max="10499" width="11.42578125" customWidth="1"/>
    <col min="10501" max="10501" width="16.7109375" customWidth="1"/>
    <col min="10503" max="10503" width="11.85546875" customWidth="1"/>
    <col min="10504" max="10504" width="10.28515625" customWidth="1"/>
    <col min="10509" max="10509" width="13.140625" customWidth="1"/>
    <col min="10752" max="10752" width="27.140625" customWidth="1"/>
    <col min="10755" max="10755" width="11.42578125" customWidth="1"/>
    <col min="10757" max="10757" width="16.7109375" customWidth="1"/>
    <col min="10759" max="10759" width="11.85546875" customWidth="1"/>
    <col min="10760" max="10760" width="10.28515625" customWidth="1"/>
    <col min="10765" max="10765" width="13.140625" customWidth="1"/>
    <col min="11008" max="11008" width="27.140625" customWidth="1"/>
    <col min="11011" max="11011" width="11.42578125" customWidth="1"/>
    <col min="11013" max="11013" width="16.7109375" customWidth="1"/>
    <col min="11015" max="11015" width="11.85546875" customWidth="1"/>
    <col min="11016" max="11016" width="10.28515625" customWidth="1"/>
    <col min="11021" max="11021" width="13.140625" customWidth="1"/>
    <col min="11264" max="11264" width="27.140625" customWidth="1"/>
    <col min="11267" max="11267" width="11.42578125" customWidth="1"/>
    <col min="11269" max="11269" width="16.7109375" customWidth="1"/>
    <col min="11271" max="11271" width="11.85546875" customWidth="1"/>
    <col min="11272" max="11272" width="10.28515625" customWidth="1"/>
    <col min="11277" max="11277" width="13.140625" customWidth="1"/>
    <col min="11520" max="11520" width="27.140625" customWidth="1"/>
    <col min="11523" max="11523" width="11.42578125" customWidth="1"/>
    <col min="11525" max="11525" width="16.7109375" customWidth="1"/>
    <col min="11527" max="11527" width="11.85546875" customWidth="1"/>
    <col min="11528" max="11528" width="10.28515625" customWidth="1"/>
    <col min="11533" max="11533" width="13.140625" customWidth="1"/>
    <col min="11776" max="11776" width="27.140625" customWidth="1"/>
    <col min="11779" max="11779" width="11.42578125" customWidth="1"/>
    <col min="11781" max="11781" width="16.7109375" customWidth="1"/>
    <col min="11783" max="11783" width="11.85546875" customWidth="1"/>
    <col min="11784" max="11784" width="10.28515625" customWidth="1"/>
    <col min="11789" max="11789" width="13.140625" customWidth="1"/>
    <col min="12032" max="12032" width="27.140625" customWidth="1"/>
    <col min="12035" max="12035" width="11.42578125" customWidth="1"/>
    <col min="12037" max="12037" width="16.7109375" customWidth="1"/>
    <col min="12039" max="12039" width="11.85546875" customWidth="1"/>
    <col min="12040" max="12040" width="10.28515625" customWidth="1"/>
    <col min="12045" max="12045" width="13.140625" customWidth="1"/>
    <col min="12288" max="12288" width="27.140625" customWidth="1"/>
    <col min="12291" max="12291" width="11.42578125" customWidth="1"/>
    <col min="12293" max="12293" width="16.7109375" customWidth="1"/>
    <col min="12295" max="12295" width="11.85546875" customWidth="1"/>
    <col min="12296" max="12296" width="10.28515625" customWidth="1"/>
    <col min="12301" max="12301" width="13.140625" customWidth="1"/>
    <col min="12544" max="12544" width="27.140625" customWidth="1"/>
    <col min="12547" max="12547" width="11.42578125" customWidth="1"/>
    <col min="12549" max="12549" width="16.7109375" customWidth="1"/>
    <col min="12551" max="12551" width="11.85546875" customWidth="1"/>
    <col min="12552" max="12552" width="10.28515625" customWidth="1"/>
    <col min="12557" max="12557" width="13.140625" customWidth="1"/>
    <col min="12800" max="12800" width="27.140625" customWidth="1"/>
    <col min="12803" max="12803" width="11.42578125" customWidth="1"/>
    <col min="12805" max="12805" width="16.7109375" customWidth="1"/>
    <col min="12807" max="12807" width="11.85546875" customWidth="1"/>
    <col min="12808" max="12808" width="10.28515625" customWidth="1"/>
    <col min="12813" max="12813" width="13.140625" customWidth="1"/>
    <col min="13056" max="13056" width="27.140625" customWidth="1"/>
    <col min="13059" max="13059" width="11.42578125" customWidth="1"/>
    <col min="13061" max="13061" width="16.7109375" customWidth="1"/>
    <col min="13063" max="13063" width="11.85546875" customWidth="1"/>
    <col min="13064" max="13064" width="10.28515625" customWidth="1"/>
    <col min="13069" max="13069" width="13.140625" customWidth="1"/>
    <col min="13312" max="13312" width="27.140625" customWidth="1"/>
    <col min="13315" max="13315" width="11.42578125" customWidth="1"/>
    <col min="13317" max="13317" width="16.7109375" customWidth="1"/>
    <col min="13319" max="13319" width="11.85546875" customWidth="1"/>
    <col min="13320" max="13320" width="10.28515625" customWidth="1"/>
    <col min="13325" max="13325" width="13.140625" customWidth="1"/>
    <col min="13568" max="13568" width="27.140625" customWidth="1"/>
    <col min="13571" max="13571" width="11.42578125" customWidth="1"/>
    <col min="13573" max="13573" width="16.7109375" customWidth="1"/>
    <col min="13575" max="13575" width="11.85546875" customWidth="1"/>
    <col min="13576" max="13576" width="10.28515625" customWidth="1"/>
    <col min="13581" max="13581" width="13.140625" customWidth="1"/>
    <col min="13824" max="13824" width="27.140625" customWidth="1"/>
    <col min="13827" max="13827" width="11.42578125" customWidth="1"/>
    <col min="13829" max="13829" width="16.7109375" customWidth="1"/>
    <col min="13831" max="13831" width="11.85546875" customWidth="1"/>
    <col min="13832" max="13832" width="10.28515625" customWidth="1"/>
    <col min="13837" max="13837" width="13.140625" customWidth="1"/>
    <col min="14080" max="14080" width="27.140625" customWidth="1"/>
    <col min="14083" max="14083" width="11.42578125" customWidth="1"/>
    <col min="14085" max="14085" width="16.7109375" customWidth="1"/>
    <col min="14087" max="14087" width="11.85546875" customWidth="1"/>
    <col min="14088" max="14088" width="10.28515625" customWidth="1"/>
    <col min="14093" max="14093" width="13.140625" customWidth="1"/>
    <col min="14336" max="14336" width="27.140625" customWidth="1"/>
    <col min="14339" max="14339" width="11.42578125" customWidth="1"/>
    <col min="14341" max="14341" width="16.7109375" customWidth="1"/>
    <col min="14343" max="14343" width="11.85546875" customWidth="1"/>
    <col min="14344" max="14344" width="10.28515625" customWidth="1"/>
    <col min="14349" max="14349" width="13.140625" customWidth="1"/>
    <col min="14592" max="14592" width="27.140625" customWidth="1"/>
    <col min="14595" max="14595" width="11.42578125" customWidth="1"/>
    <col min="14597" max="14597" width="16.7109375" customWidth="1"/>
    <col min="14599" max="14599" width="11.85546875" customWidth="1"/>
    <col min="14600" max="14600" width="10.28515625" customWidth="1"/>
    <col min="14605" max="14605" width="13.140625" customWidth="1"/>
    <col min="14848" max="14848" width="27.140625" customWidth="1"/>
    <col min="14851" max="14851" width="11.42578125" customWidth="1"/>
    <col min="14853" max="14853" width="16.7109375" customWidth="1"/>
    <col min="14855" max="14855" width="11.85546875" customWidth="1"/>
    <col min="14856" max="14856" width="10.28515625" customWidth="1"/>
    <col min="14861" max="14861" width="13.140625" customWidth="1"/>
    <col min="15104" max="15104" width="27.140625" customWidth="1"/>
    <col min="15107" max="15107" width="11.42578125" customWidth="1"/>
    <col min="15109" max="15109" width="16.7109375" customWidth="1"/>
    <col min="15111" max="15111" width="11.85546875" customWidth="1"/>
    <col min="15112" max="15112" width="10.28515625" customWidth="1"/>
    <col min="15117" max="15117" width="13.140625" customWidth="1"/>
    <col min="15360" max="15360" width="27.140625" customWidth="1"/>
    <col min="15363" max="15363" width="11.42578125" customWidth="1"/>
    <col min="15365" max="15365" width="16.7109375" customWidth="1"/>
    <col min="15367" max="15367" width="11.85546875" customWidth="1"/>
    <col min="15368" max="15368" width="10.28515625" customWidth="1"/>
    <col min="15373" max="15373" width="13.140625" customWidth="1"/>
    <col min="15616" max="15616" width="27.140625" customWidth="1"/>
    <col min="15619" max="15619" width="11.42578125" customWidth="1"/>
    <col min="15621" max="15621" width="16.7109375" customWidth="1"/>
    <col min="15623" max="15623" width="11.85546875" customWidth="1"/>
    <col min="15624" max="15624" width="10.28515625" customWidth="1"/>
    <col min="15629" max="15629" width="13.140625" customWidth="1"/>
    <col min="15872" max="15872" width="27.140625" customWidth="1"/>
    <col min="15875" max="15875" width="11.42578125" customWidth="1"/>
    <col min="15877" max="15877" width="16.7109375" customWidth="1"/>
    <col min="15879" max="15879" width="11.85546875" customWidth="1"/>
    <col min="15880" max="15880" width="10.28515625" customWidth="1"/>
    <col min="15885" max="15885" width="13.140625" customWidth="1"/>
    <col min="16128" max="16128" width="27.140625" customWidth="1"/>
    <col min="16131" max="16131" width="11.42578125" customWidth="1"/>
    <col min="16133" max="16133" width="16.7109375" customWidth="1"/>
    <col min="16135" max="16135" width="11.85546875" customWidth="1"/>
    <col min="16136" max="16136" width="10.28515625" customWidth="1"/>
    <col min="16141" max="16141" width="13.140625" customWidth="1"/>
  </cols>
  <sheetData>
    <row r="1" spans="1:15" ht="43.5" customHeight="1" x14ac:dyDescent="0.25">
      <c r="A1" s="122"/>
      <c r="B1" s="108"/>
      <c r="C1" s="108"/>
      <c r="D1" s="108"/>
      <c r="E1" s="108"/>
      <c r="F1" s="108"/>
      <c r="G1" s="73"/>
      <c r="H1" s="149"/>
      <c r="I1" s="73"/>
      <c r="J1" s="73"/>
      <c r="K1" s="108"/>
      <c r="L1" s="73"/>
      <c r="M1" s="244" t="s">
        <v>231</v>
      </c>
      <c r="N1" s="244"/>
      <c r="O1" s="244"/>
    </row>
    <row r="2" spans="1:15" ht="18" x14ac:dyDescent="0.25">
      <c r="A2" s="307" t="s">
        <v>159</v>
      </c>
      <c r="B2" s="307"/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307"/>
    </row>
    <row r="3" spans="1:15" ht="58.5" customHeight="1" x14ac:dyDescent="0.25">
      <c r="A3" s="308" t="s">
        <v>160</v>
      </c>
      <c r="B3" s="308"/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  <c r="O3" s="308"/>
    </row>
    <row r="4" spans="1:15" ht="45.75" customHeight="1" x14ac:dyDescent="0.25">
      <c r="A4" s="309" t="s">
        <v>63</v>
      </c>
      <c r="B4" s="309" t="s">
        <v>64</v>
      </c>
      <c r="C4" s="313" t="s">
        <v>161</v>
      </c>
      <c r="D4" s="314"/>
      <c r="E4" s="315" t="s">
        <v>66</v>
      </c>
      <c r="F4" s="316"/>
      <c r="G4" s="317" t="s">
        <v>162</v>
      </c>
      <c r="H4" s="318"/>
      <c r="I4" s="319" t="s">
        <v>163</v>
      </c>
      <c r="J4" s="320"/>
      <c r="K4" s="321" t="s">
        <v>69</v>
      </c>
      <c r="L4" s="322"/>
      <c r="M4" s="311" t="s">
        <v>70</v>
      </c>
      <c r="N4" s="312"/>
      <c r="O4" s="82" t="s">
        <v>153</v>
      </c>
    </row>
    <row r="5" spans="1:15" ht="26.25" x14ac:dyDescent="0.25">
      <c r="A5" s="310"/>
      <c r="B5" s="310"/>
      <c r="C5" s="84" t="s">
        <v>72</v>
      </c>
      <c r="D5" s="84" t="s">
        <v>73</v>
      </c>
      <c r="E5" s="84" t="s">
        <v>72</v>
      </c>
      <c r="F5" s="84" t="s">
        <v>73</v>
      </c>
      <c r="G5" s="84" t="s">
        <v>72</v>
      </c>
      <c r="H5" s="84" t="s">
        <v>73</v>
      </c>
      <c r="I5" s="84" t="s">
        <v>72</v>
      </c>
      <c r="J5" s="84" t="s">
        <v>73</v>
      </c>
      <c r="K5" s="84" t="s">
        <v>72</v>
      </c>
      <c r="L5" s="84" t="s">
        <v>73</v>
      </c>
      <c r="M5" s="87" t="s">
        <v>72</v>
      </c>
      <c r="N5" s="88" t="s">
        <v>73</v>
      </c>
      <c r="O5" s="83" t="s">
        <v>74</v>
      </c>
    </row>
    <row r="6" spans="1:15" ht="26.25" x14ac:dyDescent="0.25">
      <c r="A6" s="89">
        <v>560002</v>
      </c>
      <c r="B6" s="90" t="s">
        <v>75</v>
      </c>
      <c r="C6" s="92">
        <v>668</v>
      </c>
      <c r="D6" s="92">
        <v>11</v>
      </c>
      <c r="E6" s="92">
        <v>16732</v>
      </c>
      <c r="F6" s="92">
        <v>0</v>
      </c>
      <c r="G6" s="115">
        <v>3.9899999999999998E-2</v>
      </c>
      <c r="H6" s="115">
        <v>0</v>
      </c>
      <c r="I6" s="94">
        <v>1.94</v>
      </c>
      <c r="J6" s="116">
        <v>0</v>
      </c>
      <c r="K6" s="95">
        <v>1.94</v>
      </c>
      <c r="L6" s="95">
        <v>0</v>
      </c>
      <c r="M6" s="96"/>
      <c r="N6" s="117"/>
      <c r="O6" s="98">
        <f>K6+L6</f>
        <v>1.94</v>
      </c>
    </row>
    <row r="7" spans="1:15" ht="26.25" x14ac:dyDescent="0.25">
      <c r="A7" s="89">
        <v>560014</v>
      </c>
      <c r="B7" s="90" t="s">
        <v>76</v>
      </c>
      <c r="C7" s="92">
        <v>72</v>
      </c>
      <c r="D7" s="92">
        <v>2</v>
      </c>
      <c r="E7" s="92">
        <v>4183</v>
      </c>
      <c r="F7" s="92">
        <v>48</v>
      </c>
      <c r="G7" s="115">
        <v>1.72E-2</v>
      </c>
      <c r="H7" s="115">
        <v>4.1700000000000001E-2</v>
      </c>
      <c r="I7" s="94">
        <v>2.5</v>
      </c>
      <c r="J7" s="116">
        <v>2.48</v>
      </c>
      <c r="K7" s="95">
        <v>2.48</v>
      </c>
      <c r="L7" s="95">
        <v>0.02</v>
      </c>
      <c r="M7" s="96"/>
      <c r="N7" s="117"/>
      <c r="O7" s="98">
        <f t="shared" ref="O7:O65" si="0">K7+L7</f>
        <v>2.5</v>
      </c>
    </row>
    <row r="8" spans="1:15" x14ac:dyDescent="0.25">
      <c r="A8" s="89">
        <v>560017</v>
      </c>
      <c r="B8" s="90" t="s">
        <v>77</v>
      </c>
      <c r="C8" s="92">
        <v>2535</v>
      </c>
      <c r="D8" s="92">
        <v>37</v>
      </c>
      <c r="E8" s="92">
        <v>76368</v>
      </c>
      <c r="F8" s="92">
        <v>2</v>
      </c>
      <c r="G8" s="115">
        <v>3.32E-2</v>
      </c>
      <c r="H8" s="115">
        <v>18.5</v>
      </c>
      <c r="I8" s="94">
        <v>2.5</v>
      </c>
      <c r="J8" s="116">
        <v>0</v>
      </c>
      <c r="K8" s="95">
        <v>2.5</v>
      </c>
      <c r="L8" s="95">
        <v>0</v>
      </c>
      <c r="M8" s="96"/>
      <c r="N8" s="117"/>
      <c r="O8" s="98">
        <f t="shared" si="0"/>
        <v>2.5</v>
      </c>
    </row>
    <row r="9" spans="1:15" x14ac:dyDescent="0.25">
      <c r="A9" s="89">
        <v>560019</v>
      </c>
      <c r="B9" s="90" t="s">
        <v>78</v>
      </c>
      <c r="C9" s="92">
        <v>2649</v>
      </c>
      <c r="D9" s="92">
        <v>146</v>
      </c>
      <c r="E9" s="92">
        <v>88891</v>
      </c>
      <c r="F9" s="92">
        <v>4161</v>
      </c>
      <c r="G9" s="115">
        <v>2.98E-2</v>
      </c>
      <c r="H9" s="115">
        <v>3.5099999999999999E-2</v>
      </c>
      <c r="I9" s="94">
        <v>2.5</v>
      </c>
      <c r="J9" s="116">
        <v>2.5</v>
      </c>
      <c r="K9" s="95">
        <v>2.4</v>
      </c>
      <c r="L9" s="95">
        <v>0.1</v>
      </c>
      <c r="M9" s="96"/>
      <c r="N9" s="117"/>
      <c r="O9" s="98">
        <f t="shared" si="0"/>
        <v>2.5</v>
      </c>
    </row>
    <row r="10" spans="1:15" x14ac:dyDescent="0.25">
      <c r="A10" s="89">
        <v>560021</v>
      </c>
      <c r="B10" s="90" t="s">
        <v>79</v>
      </c>
      <c r="C10" s="92">
        <v>1792</v>
      </c>
      <c r="D10" s="92">
        <v>1442</v>
      </c>
      <c r="E10" s="92">
        <v>55724</v>
      </c>
      <c r="F10" s="92">
        <v>37672</v>
      </c>
      <c r="G10" s="115">
        <v>3.2199999999999999E-2</v>
      </c>
      <c r="H10" s="115">
        <v>3.8300000000000001E-2</v>
      </c>
      <c r="I10" s="94">
        <v>2.5</v>
      </c>
      <c r="J10" s="116">
        <v>2.5</v>
      </c>
      <c r="K10" s="95">
        <v>1.5</v>
      </c>
      <c r="L10" s="95">
        <v>1</v>
      </c>
      <c r="M10" s="96"/>
      <c r="N10" s="117"/>
      <c r="O10" s="98">
        <f t="shared" si="0"/>
        <v>2.5</v>
      </c>
    </row>
    <row r="11" spans="1:15" x14ac:dyDescent="0.25">
      <c r="A11" s="89">
        <v>560022</v>
      </c>
      <c r="B11" s="90" t="s">
        <v>80</v>
      </c>
      <c r="C11" s="92">
        <v>2104</v>
      </c>
      <c r="D11" s="92">
        <v>1199</v>
      </c>
      <c r="E11" s="92">
        <v>66705</v>
      </c>
      <c r="F11" s="92">
        <v>23810</v>
      </c>
      <c r="G11" s="115">
        <v>3.15E-2</v>
      </c>
      <c r="H11" s="115">
        <v>5.04E-2</v>
      </c>
      <c r="I11" s="94">
        <v>2.5</v>
      </c>
      <c r="J11" s="116">
        <v>2.41</v>
      </c>
      <c r="K11" s="95">
        <v>1.85</v>
      </c>
      <c r="L11" s="95">
        <v>0.63</v>
      </c>
      <c r="M11" s="96"/>
      <c r="N11" s="117"/>
      <c r="O11" s="98">
        <f t="shared" si="0"/>
        <v>2.48</v>
      </c>
    </row>
    <row r="12" spans="1:15" x14ac:dyDescent="0.25">
      <c r="A12" s="89">
        <v>560024</v>
      </c>
      <c r="B12" s="90" t="s">
        <v>81</v>
      </c>
      <c r="C12" s="92">
        <v>44</v>
      </c>
      <c r="D12" s="92">
        <v>1932</v>
      </c>
      <c r="E12" s="92">
        <v>2584</v>
      </c>
      <c r="F12" s="92">
        <v>49950</v>
      </c>
      <c r="G12" s="115">
        <v>1.7000000000000001E-2</v>
      </c>
      <c r="H12" s="115">
        <v>3.8699999999999998E-2</v>
      </c>
      <c r="I12" s="94">
        <v>2.5</v>
      </c>
      <c r="J12" s="116">
        <v>2.5</v>
      </c>
      <c r="K12" s="95">
        <v>0.12</v>
      </c>
      <c r="L12" s="95">
        <v>2.38</v>
      </c>
      <c r="M12" s="96"/>
      <c r="N12" s="117"/>
      <c r="O12" s="98">
        <f t="shared" si="0"/>
        <v>2.5</v>
      </c>
    </row>
    <row r="13" spans="1:15" ht="26.25" x14ac:dyDescent="0.25">
      <c r="A13" s="89">
        <v>560026</v>
      </c>
      <c r="B13" s="90" t="s">
        <v>82</v>
      </c>
      <c r="C13" s="92">
        <v>3165</v>
      </c>
      <c r="D13" s="92">
        <v>837</v>
      </c>
      <c r="E13" s="92">
        <v>94223</v>
      </c>
      <c r="F13" s="92">
        <v>18949</v>
      </c>
      <c r="G13" s="115">
        <v>3.3599999999999998E-2</v>
      </c>
      <c r="H13" s="115">
        <v>4.4200000000000003E-2</v>
      </c>
      <c r="I13" s="94">
        <v>2.5</v>
      </c>
      <c r="J13" s="116">
        <v>2.46</v>
      </c>
      <c r="K13" s="95">
        <v>2.08</v>
      </c>
      <c r="L13" s="95">
        <v>0.42</v>
      </c>
      <c r="M13" s="96"/>
      <c r="N13" s="117"/>
      <c r="O13" s="98">
        <f t="shared" si="0"/>
        <v>2.5</v>
      </c>
    </row>
    <row r="14" spans="1:15" x14ac:dyDescent="0.25">
      <c r="A14" s="89">
        <v>560032</v>
      </c>
      <c r="B14" s="90" t="s">
        <v>83</v>
      </c>
      <c r="C14" s="92">
        <v>689</v>
      </c>
      <c r="D14" s="92">
        <v>5</v>
      </c>
      <c r="E14" s="92">
        <v>20899</v>
      </c>
      <c r="F14" s="92">
        <v>0</v>
      </c>
      <c r="G14" s="115">
        <v>3.3000000000000002E-2</v>
      </c>
      <c r="H14" s="115">
        <v>0</v>
      </c>
      <c r="I14" s="94">
        <v>2.5</v>
      </c>
      <c r="J14" s="116">
        <v>0</v>
      </c>
      <c r="K14" s="95">
        <v>2.5</v>
      </c>
      <c r="L14" s="95">
        <v>0</v>
      </c>
      <c r="M14" s="96"/>
      <c r="N14" s="117"/>
      <c r="O14" s="98">
        <f t="shared" si="0"/>
        <v>2.5</v>
      </c>
    </row>
    <row r="15" spans="1:15" x14ac:dyDescent="0.25">
      <c r="A15" s="89">
        <v>560033</v>
      </c>
      <c r="B15" s="90" t="s">
        <v>84</v>
      </c>
      <c r="C15" s="92">
        <v>1244</v>
      </c>
      <c r="D15" s="92">
        <v>32</v>
      </c>
      <c r="E15" s="92">
        <v>40639</v>
      </c>
      <c r="F15" s="92">
        <v>0</v>
      </c>
      <c r="G15" s="115">
        <v>3.0599999999999999E-2</v>
      </c>
      <c r="H15" s="115">
        <v>0</v>
      </c>
      <c r="I15" s="94">
        <v>2.5</v>
      </c>
      <c r="J15" s="116">
        <v>0</v>
      </c>
      <c r="K15" s="95">
        <v>2.5</v>
      </c>
      <c r="L15" s="95">
        <v>0</v>
      </c>
      <c r="M15" s="96"/>
      <c r="N15" s="117"/>
      <c r="O15" s="98">
        <f t="shared" si="0"/>
        <v>2.5</v>
      </c>
    </row>
    <row r="16" spans="1:15" x14ac:dyDescent="0.25">
      <c r="A16" s="89">
        <v>560034</v>
      </c>
      <c r="B16" s="90" t="s">
        <v>85</v>
      </c>
      <c r="C16" s="92">
        <v>1405</v>
      </c>
      <c r="D16" s="92">
        <v>23</v>
      </c>
      <c r="E16" s="92">
        <v>38022</v>
      </c>
      <c r="F16" s="92">
        <v>2</v>
      </c>
      <c r="G16" s="115">
        <v>3.6999999999999998E-2</v>
      </c>
      <c r="H16" s="115">
        <v>11.5</v>
      </c>
      <c r="I16" s="94">
        <v>2.5</v>
      </c>
      <c r="J16" s="116">
        <v>0</v>
      </c>
      <c r="K16" s="95">
        <v>2.5</v>
      </c>
      <c r="L16" s="95">
        <v>0</v>
      </c>
      <c r="M16" s="96"/>
      <c r="N16" s="117"/>
      <c r="O16" s="98">
        <f t="shared" si="0"/>
        <v>2.5</v>
      </c>
    </row>
    <row r="17" spans="1:15" x14ac:dyDescent="0.25">
      <c r="A17" s="89">
        <v>560035</v>
      </c>
      <c r="B17" s="90" t="s">
        <v>86</v>
      </c>
      <c r="C17" s="92">
        <v>14</v>
      </c>
      <c r="D17" s="92">
        <v>1115</v>
      </c>
      <c r="E17" s="92">
        <v>1824</v>
      </c>
      <c r="F17" s="92">
        <v>30778</v>
      </c>
      <c r="G17" s="115">
        <v>7.7000000000000002E-3</v>
      </c>
      <c r="H17" s="115">
        <v>3.6200000000000003E-2</v>
      </c>
      <c r="I17" s="94">
        <v>2.5</v>
      </c>
      <c r="J17" s="116">
        <v>2.5</v>
      </c>
      <c r="K17" s="95">
        <v>0.15</v>
      </c>
      <c r="L17" s="95">
        <v>2.35</v>
      </c>
      <c r="M17" s="96"/>
      <c r="N17" s="117"/>
      <c r="O17" s="98">
        <f t="shared" si="0"/>
        <v>2.5</v>
      </c>
    </row>
    <row r="18" spans="1:15" x14ac:dyDescent="0.25">
      <c r="A18" s="89">
        <v>560036</v>
      </c>
      <c r="B18" s="90" t="s">
        <v>87</v>
      </c>
      <c r="C18" s="92">
        <v>1470</v>
      </c>
      <c r="D18" s="92">
        <v>385</v>
      </c>
      <c r="E18" s="92">
        <v>47543</v>
      </c>
      <c r="F18" s="92">
        <v>10776</v>
      </c>
      <c r="G18" s="115">
        <v>3.09E-2</v>
      </c>
      <c r="H18" s="115">
        <v>3.5700000000000003E-2</v>
      </c>
      <c r="I18" s="94">
        <v>2.5</v>
      </c>
      <c r="J18" s="116">
        <v>2.5</v>
      </c>
      <c r="K18" s="95">
        <v>2.0499999999999998</v>
      </c>
      <c r="L18" s="95">
        <v>0.45</v>
      </c>
      <c r="M18" s="96"/>
      <c r="N18" s="117"/>
      <c r="O18" s="98">
        <f t="shared" si="0"/>
        <v>2.5</v>
      </c>
    </row>
    <row r="19" spans="1:15" x14ac:dyDescent="0.25">
      <c r="A19" s="89">
        <v>560041</v>
      </c>
      <c r="B19" s="90" t="s">
        <v>88</v>
      </c>
      <c r="C19" s="92">
        <v>32</v>
      </c>
      <c r="D19" s="92">
        <v>787</v>
      </c>
      <c r="E19" s="92">
        <v>1771</v>
      </c>
      <c r="F19" s="92">
        <v>19478</v>
      </c>
      <c r="G19" s="115">
        <v>1.8100000000000002E-2</v>
      </c>
      <c r="H19" s="115">
        <v>4.0399999999999998E-2</v>
      </c>
      <c r="I19" s="94">
        <v>2.5</v>
      </c>
      <c r="J19" s="116">
        <v>2.4900000000000002</v>
      </c>
      <c r="K19" s="95">
        <v>0.2</v>
      </c>
      <c r="L19" s="95">
        <v>2.29</v>
      </c>
      <c r="M19" s="96"/>
      <c r="N19" s="117"/>
      <c r="O19" s="98">
        <f t="shared" si="0"/>
        <v>2.4900000000000002</v>
      </c>
    </row>
    <row r="20" spans="1:15" x14ac:dyDescent="0.25">
      <c r="A20" s="89">
        <v>560043</v>
      </c>
      <c r="B20" s="90" t="s">
        <v>89</v>
      </c>
      <c r="C20" s="92">
        <v>781</v>
      </c>
      <c r="D20" s="92">
        <v>384</v>
      </c>
      <c r="E20" s="92">
        <v>21231</v>
      </c>
      <c r="F20" s="92">
        <v>5150</v>
      </c>
      <c r="G20" s="115">
        <v>3.6799999999999999E-2</v>
      </c>
      <c r="H20" s="115">
        <v>7.46E-2</v>
      </c>
      <c r="I20" s="94">
        <v>2.5</v>
      </c>
      <c r="J20" s="116">
        <v>2.21</v>
      </c>
      <c r="K20" s="95">
        <v>2</v>
      </c>
      <c r="L20" s="95">
        <v>0.44</v>
      </c>
      <c r="M20" s="96"/>
      <c r="N20" s="117"/>
      <c r="O20" s="98">
        <f t="shared" si="0"/>
        <v>2.44</v>
      </c>
    </row>
    <row r="21" spans="1:15" x14ac:dyDescent="0.25">
      <c r="A21" s="89">
        <v>560045</v>
      </c>
      <c r="B21" s="90" t="s">
        <v>90</v>
      </c>
      <c r="C21" s="92">
        <v>714</v>
      </c>
      <c r="D21" s="92">
        <v>218</v>
      </c>
      <c r="E21" s="92">
        <v>19858</v>
      </c>
      <c r="F21" s="92">
        <v>5856</v>
      </c>
      <c r="G21" s="115">
        <v>3.5999999999999997E-2</v>
      </c>
      <c r="H21" s="115">
        <v>3.7199999999999997E-2</v>
      </c>
      <c r="I21" s="94">
        <v>2.5</v>
      </c>
      <c r="J21" s="116">
        <v>2.5</v>
      </c>
      <c r="K21" s="95">
        <v>1.92</v>
      </c>
      <c r="L21" s="95">
        <v>0.57999999999999996</v>
      </c>
      <c r="M21" s="96"/>
      <c r="N21" s="117"/>
      <c r="O21" s="98">
        <f t="shared" si="0"/>
        <v>2.5</v>
      </c>
    </row>
    <row r="22" spans="1:15" x14ac:dyDescent="0.25">
      <c r="A22" s="89">
        <v>560047</v>
      </c>
      <c r="B22" s="90" t="s">
        <v>91</v>
      </c>
      <c r="C22" s="92">
        <v>1055</v>
      </c>
      <c r="D22" s="92">
        <v>301</v>
      </c>
      <c r="E22" s="92">
        <v>30223</v>
      </c>
      <c r="F22" s="92">
        <v>8381</v>
      </c>
      <c r="G22" s="115">
        <v>3.49E-2</v>
      </c>
      <c r="H22" s="115">
        <v>3.5900000000000001E-2</v>
      </c>
      <c r="I22" s="94">
        <v>2.5</v>
      </c>
      <c r="J22" s="116">
        <v>2.5</v>
      </c>
      <c r="K22" s="95">
        <v>1.95</v>
      </c>
      <c r="L22" s="95">
        <v>0.55000000000000004</v>
      </c>
      <c r="M22" s="96"/>
      <c r="N22" s="117"/>
      <c r="O22" s="98">
        <f t="shared" si="0"/>
        <v>2.5</v>
      </c>
    </row>
    <row r="23" spans="1:15" x14ac:dyDescent="0.25">
      <c r="A23" s="89">
        <v>560052</v>
      </c>
      <c r="B23" s="90" t="s">
        <v>92</v>
      </c>
      <c r="C23" s="92">
        <v>721</v>
      </c>
      <c r="D23" s="92">
        <v>128</v>
      </c>
      <c r="E23" s="92">
        <v>18001</v>
      </c>
      <c r="F23" s="92">
        <v>5617</v>
      </c>
      <c r="G23" s="115">
        <v>4.0099999999999997E-2</v>
      </c>
      <c r="H23" s="115">
        <v>2.2800000000000001E-2</v>
      </c>
      <c r="I23" s="94">
        <v>1.9</v>
      </c>
      <c r="J23" s="116">
        <v>2.5</v>
      </c>
      <c r="K23" s="95">
        <v>1.44</v>
      </c>
      <c r="L23" s="95">
        <v>0.6</v>
      </c>
      <c r="M23" s="96"/>
      <c r="N23" s="117"/>
      <c r="O23" s="98">
        <f t="shared" si="0"/>
        <v>2.04</v>
      </c>
    </row>
    <row r="24" spans="1:15" x14ac:dyDescent="0.25">
      <c r="A24" s="89">
        <v>560053</v>
      </c>
      <c r="B24" s="90" t="s">
        <v>93</v>
      </c>
      <c r="C24" s="92">
        <v>627</v>
      </c>
      <c r="D24" s="92">
        <v>168</v>
      </c>
      <c r="E24" s="92">
        <v>16174</v>
      </c>
      <c r="F24" s="92">
        <v>4665</v>
      </c>
      <c r="G24" s="115">
        <v>3.8800000000000001E-2</v>
      </c>
      <c r="H24" s="115">
        <v>3.5999999999999997E-2</v>
      </c>
      <c r="I24" s="94">
        <v>2.17</v>
      </c>
      <c r="J24" s="116">
        <v>2.5</v>
      </c>
      <c r="K24" s="95">
        <v>1.69</v>
      </c>
      <c r="L24" s="95">
        <v>0.55000000000000004</v>
      </c>
      <c r="M24" s="96"/>
      <c r="N24" s="117"/>
      <c r="O24" s="98">
        <f t="shared" si="0"/>
        <v>2.2400000000000002</v>
      </c>
    </row>
    <row r="25" spans="1:15" x14ac:dyDescent="0.25">
      <c r="A25" s="89">
        <v>560054</v>
      </c>
      <c r="B25" s="90" t="s">
        <v>94</v>
      </c>
      <c r="C25" s="92">
        <v>648</v>
      </c>
      <c r="D25" s="92">
        <v>185</v>
      </c>
      <c r="E25" s="92">
        <v>16251</v>
      </c>
      <c r="F25" s="92">
        <v>5304</v>
      </c>
      <c r="G25" s="115">
        <v>3.9899999999999998E-2</v>
      </c>
      <c r="H25" s="115">
        <v>3.49E-2</v>
      </c>
      <c r="I25" s="94">
        <v>1.94</v>
      </c>
      <c r="J25" s="116">
        <v>2.5</v>
      </c>
      <c r="K25" s="95">
        <v>1.46</v>
      </c>
      <c r="L25" s="95">
        <v>0.63</v>
      </c>
      <c r="M25" s="96"/>
      <c r="N25" s="117"/>
      <c r="O25" s="98">
        <f t="shared" si="0"/>
        <v>2.09</v>
      </c>
    </row>
    <row r="26" spans="1:15" x14ac:dyDescent="0.25">
      <c r="A26" s="89">
        <v>560055</v>
      </c>
      <c r="B26" s="90" t="s">
        <v>95</v>
      </c>
      <c r="C26" s="92">
        <v>521</v>
      </c>
      <c r="D26" s="92">
        <v>123</v>
      </c>
      <c r="E26" s="92">
        <v>11462</v>
      </c>
      <c r="F26" s="92">
        <v>2772</v>
      </c>
      <c r="G26" s="115">
        <v>4.5499999999999999E-2</v>
      </c>
      <c r="H26" s="115">
        <v>4.4400000000000002E-2</v>
      </c>
      <c r="I26" s="94">
        <v>0.79</v>
      </c>
      <c r="J26" s="116">
        <v>2.46</v>
      </c>
      <c r="K26" s="95">
        <v>0.64</v>
      </c>
      <c r="L26" s="95">
        <v>0.47</v>
      </c>
      <c r="M26" s="96"/>
      <c r="N26" s="117"/>
      <c r="O26" s="98">
        <f t="shared" si="0"/>
        <v>1.1100000000000001</v>
      </c>
    </row>
    <row r="27" spans="1:15" x14ac:dyDescent="0.25">
      <c r="A27" s="89">
        <v>560056</v>
      </c>
      <c r="B27" s="90" t="s">
        <v>96</v>
      </c>
      <c r="C27" s="92">
        <v>634</v>
      </c>
      <c r="D27" s="92">
        <v>156</v>
      </c>
      <c r="E27" s="92">
        <v>15607</v>
      </c>
      <c r="F27" s="92">
        <v>3476</v>
      </c>
      <c r="G27" s="115">
        <v>4.0599999999999997E-2</v>
      </c>
      <c r="H27" s="115">
        <v>4.4900000000000002E-2</v>
      </c>
      <c r="I27" s="94">
        <v>1.8</v>
      </c>
      <c r="J27" s="116">
        <v>2.46</v>
      </c>
      <c r="K27" s="95">
        <v>1.48</v>
      </c>
      <c r="L27" s="95">
        <v>0.44</v>
      </c>
      <c r="M27" s="96"/>
      <c r="N27" s="117"/>
      <c r="O27" s="98">
        <f t="shared" si="0"/>
        <v>1.92</v>
      </c>
    </row>
    <row r="28" spans="1:15" x14ac:dyDescent="0.25">
      <c r="A28" s="89">
        <v>560057</v>
      </c>
      <c r="B28" s="90" t="s">
        <v>97</v>
      </c>
      <c r="C28" s="92">
        <v>573</v>
      </c>
      <c r="D28" s="92">
        <v>231</v>
      </c>
      <c r="E28" s="92">
        <v>12562</v>
      </c>
      <c r="F28" s="92">
        <v>3366</v>
      </c>
      <c r="G28" s="115">
        <v>4.5600000000000002E-2</v>
      </c>
      <c r="H28" s="115">
        <v>6.8599999999999994E-2</v>
      </c>
      <c r="I28" s="94">
        <v>0.76</v>
      </c>
      <c r="J28" s="116">
        <v>2.2599999999999998</v>
      </c>
      <c r="K28" s="95">
        <v>0.6</v>
      </c>
      <c r="L28" s="95">
        <v>0.47</v>
      </c>
      <c r="M28" s="96"/>
      <c r="N28" s="117"/>
      <c r="O28" s="98">
        <f t="shared" si="0"/>
        <v>1.07</v>
      </c>
    </row>
    <row r="29" spans="1:15" x14ac:dyDescent="0.25">
      <c r="A29" s="89">
        <v>560058</v>
      </c>
      <c r="B29" s="90" t="s">
        <v>98</v>
      </c>
      <c r="C29" s="92">
        <v>1314</v>
      </c>
      <c r="D29" s="92">
        <v>362</v>
      </c>
      <c r="E29" s="92">
        <v>35088</v>
      </c>
      <c r="F29" s="92">
        <v>9914</v>
      </c>
      <c r="G29" s="115">
        <v>3.7400000000000003E-2</v>
      </c>
      <c r="H29" s="115">
        <v>3.6499999999999998E-2</v>
      </c>
      <c r="I29" s="94">
        <v>2.46</v>
      </c>
      <c r="J29" s="116">
        <v>2.5</v>
      </c>
      <c r="K29" s="95">
        <v>1.92</v>
      </c>
      <c r="L29" s="95">
        <v>0.55000000000000004</v>
      </c>
      <c r="M29" s="96"/>
      <c r="N29" s="117"/>
      <c r="O29" s="98">
        <f t="shared" si="0"/>
        <v>2.4700000000000002</v>
      </c>
    </row>
    <row r="30" spans="1:15" x14ac:dyDescent="0.25">
      <c r="A30" s="89">
        <v>560059</v>
      </c>
      <c r="B30" s="90" t="s">
        <v>99</v>
      </c>
      <c r="C30" s="92">
        <v>518</v>
      </c>
      <c r="D30" s="92">
        <v>92</v>
      </c>
      <c r="E30" s="92">
        <v>10989</v>
      </c>
      <c r="F30" s="92">
        <v>2736</v>
      </c>
      <c r="G30" s="115">
        <v>4.7100000000000003E-2</v>
      </c>
      <c r="H30" s="115">
        <v>3.3599999999999998E-2</v>
      </c>
      <c r="I30" s="94">
        <v>0.45</v>
      </c>
      <c r="J30" s="116">
        <v>2.5</v>
      </c>
      <c r="K30" s="95">
        <v>0.36</v>
      </c>
      <c r="L30" s="95">
        <v>0.5</v>
      </c>
      <c r="M30" s="96"/>
      <c r="N30" s="117"/>
      <c r="O30" s="98">
        <f t="shared" si="0"/>
        <v>0.86</v>
      </c>
    </row>
    <row r="31" spans="1:15" x14ac:dyDescent="0.25">
      <c r="A31" s="89">
        <v>560060</v>
      </c>
      <c r="B31" s="90" t="s">
        <v>100</v>
      </c>
      <c r="C31" s="92">
        <v>513</v>
      </c>
      <c r="D31" s="92">
        <v>189</v>
      </c>
      <c r="E31" s="92">
        <v>12388</v>
      </c>
      <c r="F31" s="92">
        <v>3705</v>
      </c>
      <c r="G31" s="115">
        <v>4.1399999999999999E-2</v>
      </c>
      <c r="H31" s="115">
        <v>5.0999999999999997E-2</v>
      </c>
      <c r="I31" s="94">
        <v>1.63</v>
      </c>
      <c r="J31" s="116">
        <v>2.4</v>
      </c>
      <c r="K31" s="95">
        <v>1.26</v>
      </c>
      <c r="L31" s="95">
        <v>0.55000000000000004</v>
      </c>
      <c r="M31" s="96"/>
      <c r="N31" s="117"/>
      <c r="O31" s="98">
        <f t="shared" si="0"/>
        <v>1.81</v>
      </c>
    </row>
    <row r="32" spans="1:15" x14ac:dyDescent="0.25">
      <c r="A32" s="89">
        <v>560061</v>
      </c>
      <c r="B32" s="90" t="s">
        <v>101</v>
      </c>
      <c r="C32" s="92">
        <v>715</v>
      </c>
      <c r="D32" s="92">
        <v>218</v>
      </c>
      <c r="E32" s="92">
        <v>18227</v>
      </c>
      <c r="F32" s="92">
        <v>5379</v>
      </c>
      <c r="G32" s="115">
        <v>3.9199999999999999E-2</v>
      </c>
      <c r="H32" s="115">
        <v>4.0500000000000001E-2</v>
      </c>
      <c r="I32" s="94">
        <v>2.09</v>
      </c>
      <c r="J32" s="116">
        <v>2.4900000000000002</v>
      </c>
      <c r="K32" s="95">
        <v>1.61</v>
      </c>
      <c r="L32" s="95">
        <v>0.56999999999999995</v>
      </c>
      <c r="M32" s="96"/>
      <c r="N32" s="117"/>
      <c r="O32" s="98">
        <f t="shared" si="0"/>
        <v>2.1800000000000002</v>
      </c>
    </row>
    <row r="33" spans="1:15" x14ac:dyDescent="0.25">
      <c r="A33" s="89">
        <v>560062</v>
      </c>
      <c r="B33" s="90" t="s">
        <v>102</v>
      </c>
      <c r="C33" s="92">
        <v>427</v>
      </c>
      <c r="D33" s="92">
        <v>117</v>
      </c>
      <c r="E33" s="92">
        <v>13405</v>
      </c>
      <c r="F33" s="92">
        <v>3298</v>
      </c>
      <c r="G33" s="115">
        <v>3.1899999999999998E-2</v>
      </c>
      <c r="H33" s="115">
        <v>3.5499999999999997E-2</v>
      </c>
      <c r="I33" s="94">
        <v>2.5</v>
      </c>
      <c r="J33" s="116">
        <v>2.5</v>
      </c>
      <c r="K33" s="95">
        <v>2</v>
      </c>
      <c r="L33" s="95">
        <v>0.5</v>
      </c>
      <c r="M33" s="96"/>
      <c r="N33" s="117"/>
      <c r="O33" s="98">
        <f t="shared" si="0"/>
        <v>2.5</v>
      </c>
    </row>
    <row r="34" spans="1:15" x14ac:dyDescent="0.25">
      <c r="A34" s="89">
        <v>560063</v>
      </c>
      <c r="B34" s="90" t="s">
        <v>103</v>
      </c>
      <c r="C34" s="92">
        <v>562</v>
      </c>
      <c r="D34" s="92">
        <v>152</v>
      </c>
      <c r="E34" s="92">
        <v>14234</v>
      </c>
      <c r="F34" s="92">
        <v>4228</v>
      </c>
      <c r="G34" s="115">
        <v>3.95E-2</v>
      </c>
      <c r="H34" s="115">
        <v>3.5999999999999997E-2</v>
      </c>
      <c r="I34" s="94">
        <v>2.02</v>
      </c>
      <c r="J34" s="116">
        <v>2.5</v>
      </c>
      <c r="K34" s="95">
        <v>1.56</v>
      </c>
      <c r="L34" s="95">
        <v>0.57999999999999996</v>
      </c>
      <c r="M34" s="96"/>
      <c r="N34" s="117"/>
      <c r="O34" s="98">
        <f t="shared" si="0"/>
        <v>2.14</v>
      </c>
    </row>
    <row r="35" spans="1:15" x14ac:dyDescent="0.25">
      <c r="A35" s="89">
        <v>560064</v>
      </c>
      <c r="B35" s="90" t="s">
        <v>104</v>
      </c>
      <c r="C35" s="92">
        <v>1033</v>
      </c>
      <c r="D35" s="92">
        <v>316</v>
      </c>
      <c r="E35" s="92">
        <v>31360</v>
      </c>
      <c r="F35" s="92">
        <v>9203</v>
      </c>
      <c r="G35" s="115">
        <v>3.2899999999999999E-2</v>
      </c>
      <c r="H35" s="115">
        <v>3.4299999999999997E-2</v>
      </c>
      <c r="I35" s="94">
        <v>2.5</v>
      </c>
      <c r="J35" s="116">
        <v>2.5</v>
      </c>
      <c r="K35" s="95">
        <v>1.92</v>
      </c>
      <c r="L35" s="95">
        <v>0.57999999999999996</v>
      </c>
      <c r="M35" s="96"/>
      <c r="N35" s="117"/>
      <c r="O35" s="98">
        <f t="shared" si="0"/>
        <v>2.5</v>
      </c>
    </row>
    <row r="36" spans="1:15" x14ac:dyDescent="0.25">
      <c r="A36" s="89">
        <v>560065</v>
      </c>
      <c r="B36" s="90" t="s">
        <v>105</v>
      </c>
      <c r="C36" s="92">
        <v>588</v>
      </c>
      <c r="D36" s="92">
        <v>149</v>
      </c>
      <c r="E36" s="92">
        <v>13287</v>
      </c>
      <c r="F36" s="92">
        <v>3154</v>
      </c>
      <c r="G36" s="115">
        <v>4.4299999999999999E-2</v>
      </c>
      <c r="H36" s="115">
        <v>4.7199999999999999E-2</v>
      </c>
      <c r="I36" s="94">
        <v>1.03</v>
      </c>
      <c r="J36" s="116">
        <v>2.44</v>
      </c>
      <c r="K36" s="95">
        <v>0.83</v>
      </c>
      <c r="L36" s="95">
        <v>0.46</v>
      </c>
      <c r="M36" s="96"/>
      <c r="N36" s="117"/>
      <c r="O36" s="98">
        <f t="shared" si="0"/>
        <v>1.29</v>
      </c>
    </row>
    <row r="37" spans="1:15" x14ac:dyDescent="0.25">
      <c r="A37" s="89">
        <v>560066</v>
      </c>
      <c r="B37" s="90" t="s">
        <v>106</v>
      </c>
      <c r="C37" s="92">
        <v>388</v>
      </c>
      <c r="D37" s="92">
        <v>139</v>
      </c>
      <c r="E37" s="92">
        <v>9079</v>
      </c>
      <c r="F37" s="92">
        <v>2327</v>
      </c>
      <c r="G37" s="115">
        <v>4.2700000000000002E-2</v>
      </c>
      <c r="H37" s="115">
        <v>5.9700000000000003E-2</v>
      </c>
      <c r="I37" s="94">
        <v>1.36</v>
      </c>
      <c r="J37" s="116">
        <v>2.33</v>
      </c>
      <c r="K37" s="95">
        <v>1.0900000000000001</v>
      </c>
      <c r="L37" s="95">
        <v>0.47</v>
      </c>
      <c r="M37" s="96"/>
      <c r="N37" s="117"/>
      <c r="O37" s="98">
        <f t="shared" si="0"/>
        <v>1.56</v>
      </c>
    </row>
    <row r="38" spans="1:15" x14ac:dyDescent="0.25">
      <c r="A38" s="89">
        <v>560067</v>
      </c>
      <c r="B38" s="90" t="s">
        <v>107</v>
      </c>
      <c r="C38" s="92">
        <v>918</v>
      </c>
      <c r="D38" s="92">
        <v>255</v>
      </c>
      <c r="E38" s="92">
        <v>22066</v>
      </c>
      <c r="F38" s="92">
        <v>6952</v>
      </c>
      <c r="G38" s="115">
        <v>4.1599999999999998E-2</v>
      </c>
      <c r="H38" s="115">
        <v>3.6700000000000003E-2</v>
      </c>
      <c r="I38" s="94">
        <v>1.59</v>
      </c>
      <c r="J38" s="116">
        <v>2.5</v>
      </c>
      <c r="K38" s="95">
        <v>1.21</v>
      </c>
      <c r="L38" s="95">
        <v>0.6</v>
      </c>
      <c r="M38" s="96"/>
      <c r="N38" s="117"/>
      <c r="O38" s="98">
        <f t="shared" si="0"/>
        <v>1.81</v>
      </c>
    </row>
    <row r="39" spans="1:15" x14ac:dyDescent="0.25">
      <c r="A39" s="89">
        <v>560068</v>
      </c>
      <c r="B39" s="90" t="s">
        <v>108</v>
      </c>
      <c r="C39" s="92">
        <v>1107</v>
      </c>
      <c r="D39" s="92">
        <v>289</v>
      </c>
      <c r="E39" s="92">
        <v>25534</v>
      </c>
      <c r="F39" s="92">
        <v>7423</v>
      </c>
      <c r="G39" s="115">
        <v>4.3400000000000001E-2</v>
      </c>
      <c r="H39" s="115">
        <v>3.8899999999999997E-2</v>
      </c>
      <c r="I39" s="94">
        <v>1.22</v>
      </c>
      <c r="J39" s="116">
        <v>2.5</v>
      </c>
      <c r="K39" s="95">
        <v>0.94</v>
      </c>
      <c r="L39" s="95">
        <v>0.57999999999999996</v>
      </c>
      <c r="M39" s="96"/>
      <c r="N39" s="117"/>
      <c r="O39" s="98">
        <f t="shared" si="0"/>
        <v>1.52</v>
      </c>
    </row>
    <row r="40" spans="1:15" x14ac:dyDescent="0.25">
      <c r="A40" s="89">
        <v>560069</v>
      </c>
      <c r="B40" s="90" t="s">
        <v>109</v>
      </c>
      <c r="C40" s="92">
        <v>732</v>
      </c>
      <c r="D40" s="92">
        <v>194</v>
      </c>
      <c r="E40" s="92">
        <v>15709</v>
      </c>
      <c r="F40" s="92">
        <v>4350</v>
      </c>
      <c r="G40" s="115">
        <v>4.6600000000000003E-2</v>
      </c>
      <c r="H40" s="115">
        <v>4.4600000000000001E-2</v>
      </c>
      <c r="I40" s="94">
        <v>0.56000000000000005</v>
      </c>
      <c r="J40" s="116">
        <v>2.46</v>
      </c>
      <c r="K40" s="95">
        <v>0.44</v>
      </c>
      <c r="L40" s="95">
        <v>0.54</v>
      </c>
      <c r="M40" s="96"/>
      <c r="N40" s="117"/>
      <c r="O40" s="98">
        <f t="shared" si="0"/>
        <v>0.98</v>
      </c>
    </row>
    <row r="41" spans="1:15" x14ac:dyDescent="0.25">
      <c r="A41" s="89">
        <v>560070</v>
      </c>
      <c r="B41" s="90" t="s">
        <v>110</v>
      </c>
      <c r="C41" s="92">
        <v>2166</v>
      </c>
      <c r="D41" s="92">
        <v>920</v>
      </c>
      <c r="E41" s="92">
        <v>56903</v>
      </c>
      <c r="F41" s="92">
        <v>18373</v>
      </c>
      <c r="G41" s="115">
        <v>3.8100000000000002E-2</v>
      </c>
      <c r="H41" s="115">
        <v>5.0099999999999999E-2</v>
      </c>
      <c r="I41" s="94">
        <v>2.31</v>
      </c>
      <c r="J41" s="116">
        <v>2.41</v>
      </c>
      <c r="K41" s="95">
        <v>1.76</v>
      </c>
      <c r="L41" s="95">
        <v>0.57999999999999996</v>
      </c>
      <c r="M41" s="96"/>
      <c r="N41" s="117"/>
      <c r="O41" s="98">
        <f t="shared" si="0"/>
        <v>2.34</v>
      </c>
    </row>
    <row r="42" spans="1:15" x14ac:dyDescent="0.25">
      <c r="A42" s="89">
        <v>560071</v>
      </c>
      <c r="B42" s="90" t="s">
        <v>111</v>
      </c>
      <c r="C42" s="92">
        <v>871</v>
      </c>
      <c r="D42" s="92">
        <v>242</v>
      </c>
      <c r="E42" s="92">
        <v>18174</v>
      </c>
      <c r="F42" s="92">
        <v>5992</v>
      </c>
      <c r="G42" s="115">
        <v>4.7899999999999998E-2</v>
      </c>
      <c r="H42" s="115">
        <v>4.0399999999999998E-2</v>
      </c>
      <c r="I42" s="94">
        <v>0.28999999999999998</v>
      </c>
      <c r="J42" s="116">
        <v>2.4900000000000002</v>
      </c>
      <c r="K42" s="95">
        <v>0.22</v>
      </c>
      <c r="L42" s="95">
        <v>0.62</v>
      </c>
      <c r="M42" s="96"/>
      <c r="N42" s="117"/>
      <c r="O42" s="98">
        <f t="shared" si="0"/>
        <v>0.84</v>
      </c>
    </row>
    <row r="43" spans="1:15" x14ac:dyDescent="0.25">
      <c r="A43" s="89">
        <v>560072</v>
      </c>
      <c r="B43" s="90" t="s">
        <v>112</v>
      </c>
      <c r="C43" s="92">
        <v>785</v>
      </c>
      <c r="D43" s="92">
        <v>216</v>
      </c>
      <c r="E43" s="92">
        <v>19820</v>
      </c>
      <c r="F43" s="92">
        <v>5382</v>
      </c>
      <c r="G43" s="115">
        <v>3.9600000000000003E-2</v>
      </c>
      <c r="H43" s="115">
        <v>4.0099999999999997E-2</v>
      </c>
      <c r="I43" s="94">
        <v>2</v>
      </c>
      <c r="J43" s="116">
        <v>2.5</v>
      </c>
      <c r="K43" s="95">
        <v>1.58</v>
      </c>
      <c r="L43" s="95">
        <v>0.53</v>
      </c>
      <c r="M43" s="96"/>
      <c r="N43" s="117"/>
      <c r="O43" s="98">
        <f t="shared" si="0"/>
        <v>2.11</v>
      </c>
    </row>
    <row r="44" spans="1:15" x14ac:dyDescent="0.25">
      <c r="A44" s="89">
        <v>560073</v>
      </c>
      <c r="B44" s="90" t="s">
        <v>113</v>
      </c>
      <c r="C44" s="92">
        <v>547</v>
      </c>
      <c r="D44" s="92">
        <v>71</v>
      </c>
      <c r="E44" s="92">
        <v>11088</v>
      </c>
      <c r="F44" s="92">
        <v>2275</v>
      </c>
      <c r="G44" s="115">
        <v>4.9299999999999997E-2</v>
      </c>
      <c r="H44" s="115">
        <v>3.1199999999999999E-2</v>
      </c>
      <c r="I44" s="94">
        <v>0</v>
      </c>
      <c r="J44" s="116">
        <v>2.5</v>
      </c>
      <c r="K44" s="95">
        <v>0</v>
      </c>
      <c r="L44" s="95">
        <v>0.43</v>
      </c>
      <c r="M44" s="96"/>
      <c r="N44" s="117"/>
      <c r="O44" s="98">
        <f t="shared" si="0"/>
        <v>0.43</v>
      </c>
    </row>
    <row r="45" spans="1:15" x14ac:dyDescent="0.25">
      <c r="A45" s="89">
        <v>560074</v>
      </c>
      <c r="B45" s="90" t="s">
        <v>114</v>
      </c>
      <c r="C45" s="92">
        <v>758</v>
      </c>
      <c r="D45" s="92">
        <v>206</v>
      </c>
      <c r="E45" s="92">
        <v>17472</v>
      </c>
      <c r="F45" s="92">
        <v>5529</v>
      </c>
      <c r="G45" s="115">
        <v>4.3400000000000001E-2</v>
      </c>
      <c r="H45" s="115">
        <v>3.73E-2</v>
      </c>
      <c r="I45" s="94">
        <v>1.22</v>
      </c>
      <c r="J45" s="116">
        <v>2.5</v>
      </c>
      <c r="K45" s="95">
        <v>0.93</v>
      </c>
      <c r="L45" s="95">
        <v>0.6</v>
      </c>
      <c r="M45" s="96"/>
      <c r="N45" s="117"/>
      <c r="O45" s="98">
        <f t="shared" si="0"/>
        <v>1.53</v>
      </c>
    </row>
    <row r="46" spans="1:15" x14ac:dyDescent="0.25">
      <c r="A46" s="89">
        <v>560075</v>
      </c>
      <c r="B46" s="90" t="s">
        <v>115</v>
      </c>
      <c r="C46" s="92">
        <v>1207</v>
      </c>
      <c r="D46" s="92">
        <v>304</v>
      </c>
      <c r="E46" s="92">
        <v>29939</v>
      </c>
      <c r="F46" s="92">
        <v>9022</v>
      </c>
      <c r="G46" s="115">
        <v>4.0300000000000002E-2</v>
      </c>
      <c r="H46" s="115">
        <v>3.3700000000000001E-2</v>
      </c>
      <c r="I46" s="94">
        <v>1.86</v>
      </c>
      <c r="J46" s="116">
        <v>2.5</v>
      </c>
      <c r="K46" s="95">
        <v>1.43</v>
      </c>
      <c r="L46" s="95">
        <v>0.57999999999999996</v>
      </c>
      <c r="M46" s="96"/>
      <c r="N46" s="117"/>
      <c r="O46" s="98">
        <f t="shared" si="0"/>
        <v>2.0099999999999998</v>
      </c>
    </row>
    <row r="47" spans="1:15" x14ac:dyDescent="0.25">
      <c r="A47" s="89">
        <v>560076</v>
      </c>
      <c r="B47" s="90" t="s">
        <v>116</v>
      </c>
      <c r="C47" s="92">
        <v>365</v>
      </c>
      <c r="D47" s="92">
        <v>96</v>
      </c>
      <c r="E47" s="92">
        <v>9140</v>
      </c>
      <c r="F47" s="92">
        <v>2508</v>
      </c>
      <c r="G47" s="115">
        <v>3.9899999999999998E-2</v>
      </c>
      <c r="H47" s="115">
        <v>3.8300000000000001E-2</v>
      </c>
      <c r="I47" s="94">
        <v>1.94</v>
      </c>
      <c r="J47" s="116">
        <v>2.5</v>
      </c>
      <c r="K47" s="95">
        <v>1.51</v>
      </c>
      <c r="L47" s="95">
        <v>0.55000000000000004</v>
      </c>
      <c r="M47" s="96"/>
      <c r="N47" s="117"/>
      <c r="O47" s="98">
        <f t="shared" si="0"/>
        <v>2.06</v>
      </c>
    </row>
    <row r="48" spans="1:15" x14ac:dyDescent="0.25">
      <c r="A48" s="89">
        <v>560077</v>
      </c>
      <c r="B48" s="90" t="s">
        <v>117</v>
      </c>
      <c r="C48" s="92">
        <v>376</v>
      </c>
      <c r="D48" s="92">
        <v>110</v>
      </c>
      <c r="E48" s="92">
        <v>10912</v>
      </c>
      <c r="F48" s="92">
        <v>2235</v>
      </c>
      <c r="G48" s="115">
        <v>3.4500000000000003E-2</v>
      </c>
      <c r="H48" s="115">
        <v>4.9200000000000001E-2</v>
      </c>
      <c r="I48" s="94">
        <v>2.5</v>
      </c>
      <c r="J48" s="116">
        <v>2.42</v>
      </c>
      <c r="K48" s="95">
        <v>2.08</v>
      </c>
      <c r="L48" s="95">
        <v>0.41</v>
      </c>
      <c r="M48" s="96"/>
      <c r="N48" s="117"/>
      <c r="O48" s="98">
        <f t="shared" si="0"/>
        <v>2.4900000000000002</v>
      </c>
    </row>
    <row r="49" spans="1:15" x14ac:dyDescent="0.25">
      <c r="A49" s="89">
        <v>560078</v>
      </c>
      <c r="B49" s="90" t="s">
        <v>118</v>
      </c>
      <c r="C49" s="92">
        <v>1354</v>
      </c>
      <c r="D49" s="92">
        <v>501</v>
      </c>
      <c r="E49" s="92">
        <v>34160</v>
      </c>
      <c r="F49" s="92">
        <v>11261</v>
      </c>
      <c r="G49" s="115">
        <v>3.9600000000000003E-2</v>
      </c>
      <c r="H49" s="115">
        <v>4.4499999999999998E-2</v>
      </c>
      <c r="I49" s="94">
        <v>2</v>
      </c>
      <c r="J49" s="116">
        <v>2.46</v>
      </c>
      <c r="K49" s="95">
        <v>1.5</v>
      </c>
      <c r="L49" s="95">
        <v>0.62</v>
      </c>
      <c r="M49" s="96"/>
      <c r="N49" s="117"/>
      <c r="O49" s="98">
        <f t="shared" si="0"/>
        <v>2.12</v>
      </c>
    </row>
    <row r="50" spans="1:15" x14ac:dyDescent="0.25">
      <c r="A50" s="89">
        <v>560079</v>
      </c>
      <c r="B50" s="90" t="s">
        <v>119</v>
      </c>
      <c r="C50" s="92">
        <v>1270</v>
      </c>
      <c r="D50" s="92">
        <v>532</v>
      </c>
      <c r="E50" s="92">
        <v>33490</v>
      </c>
      <c r="F50" s="92">
        <v>9718</v>
      </c>
      <c r="G50" s="115">
        <v>3.7900000000000003E-2</v>
      </c>
      <c r="H50" s="115">
        <v>5.4699999999999999E-2</v>
      </c>
      <c r="I50" s="94">
        <v>2.36</v>
      </c>
      <c r="J50" s="116">
        <v>2.37</v>
      </c>
      <c r="K50" s="95">
        <v>1.84</v>
      </c>
      <c r="L50" s="95">
        <v>0.52</v>
      </c>
      <c r="M50" s="96"/>
      <c r="N50" s="117"/>
      <c r="O50" s="98">
        <f t="shared" si="0"/>
        <v>2.36</v>
      </c>
    </row>
    <row r="51" spans="1:15" x14ac:dyDescent="0.25">
      <c r="A51" s="89">
        <v>560080</v>
      </c>
      <c r="B51" s="90" t="s">
        <v>120</v>
      </c>
      <c r="C51" s="92">
        <v>666</v>
      </c>
      <c r="D51" s="92">
        <v>242</v>
      </c>
      <c r="E51" s="92">
        <v>17598</v>
      </c>
      <c r="F51" s="92">
        <v>5218</v>
      </c>
      <c r="G51" s="115">
        <v>3.78E-2</v>
      </c>
      <c r="H51" s="115">
        <v>4.6399999999999997E-2</v>
      </c>
      <c r="I51" s="94">
        <v>2.38</v>
      </c>
      <c r="J51" s="116">
        <v>2.44</v>
      </c>
      <c r="K51" s="95">
        <v>1.83</v>
      </c>
      <c r="L51" s="95">
        <v>0.56000000000000005</v>
      </c>
      <c r="M51" s="96"/>
      <c r="N51" s="117"/>
      <c r="O51" s="98">
        <f t="shared" si="0"/>
        <v>2.39</v>
      </c>
    </row>
    <row r="52" spans="1:15" x14ac:dyDescent="0.25">
      <c r="A52" s="89">
        <v>560081</v>
      </c>
      <c r="B52" s="90" t="s">
        <v>121</v>
      </c>
      <c r="C52" s="92">
        <v>796</v>
      </c>
      <c r="D52" s="92">
        <v>251</v>
      </c>
      <c r="E52" s="92">
        <v>20054</v>
      </c>
      <c r="F52" s="92">
        <v>6538</v>
      </c>
      <c r="G52" s="115">
        <v>3.9699999999999999E-2</v>
      </c>
      <c r="H52" s="115">
        <v>3.8399999999999997E-2</v>
      </c>
      <c r="I52" s="94">
        <v>1.98</v>
      </c>
      <c r="J52" s="116">
        <v>2.5</v>
      </c>
      <c r="K52" s="95">
        <v>1.49</v>
      </c>
      <c r="L52" s="95">
        <v>0.63</v>
      </c>
      <c r="M52" s="96"/>
      <c r="N52" s="117"/>
      <c r="O52" s="98">
        <f t="shared" si="0"/>
        <v>2.12</v>
      </c>
    </row>
    <row r="53" spans="1:15" x14ac:dyDescent="0.25">
      <c r="A53" s="89">
        <v>560082</v>
      </c>
      <c r="B53" s="90" t="s">
        <v>122</v>
      </c>
      <c r="C53" s="92">
        <v>577</v>
      </c>
      <c r="D53" s="92">
        <v>198</v>
      </c>
      <c r="E53" s="92">
        <v>15704</v>
      </c>
      <c r="F53" s="92">
        <v>3921</v>
      </c>
      <c r="G53" s="115">
        <v>3.6700000000000003E-2</v>
      </c>
      <c r="H53" s="115">
        <v>5.0500000000000003E-2</v>
      </c>
      <c r="I53" s="94">
        <v>2.5</v>
      </c>
      <c r="J53" s="116">
        <v>2.41</v>
      </c>
      <c r="K53" s="95">
        <v>2</v>
      </c>
      <c r="L53" s="95">
        <v>0.48</v>
      </c>
      <c r="M53" s="96"/>
      <c r="N53" s="117"/>
      <c r="O53" s="98">
        <f t="shared" si="0"/>
        <v>2.48</v>
      </c>
    </row>
    <row r="54" spans="1:15" x14ac:dyDescent="0.25">
      <c r="A54" s="89">
        <v>560083</v>
      </c>
      <c r="B54" s="90" t="s">
        <v>123</v>
      </c>
      <c r="C54" s="92">
        <v>595</v>
      </c>
      <c r="D54" s="92">
        <v>166</v>
      </c>
      <c r="E54" s="92">
        <v>14255</v>
      </c>
      <c r="F54" s="92">
        <v>3353</v>
      </c>
      <c r="G54" s="115">
        <v>4.1700000000000001E-2</v>
      </c>
      <c r="H54" s="115">
        <v>4.9500000000000002E-2</v>
      </c>
      <c r="I54" s="94">
        <v>1.57</v>
      </c>
      <c r="J54" s="116">
        <v>2.42</v>
      </c>
      <c r="K54" s="95">
        <v>1.27</v>
      </c>
      <c r="L54" s="95">
        <v>0.46</v>
      </c>
      <c r="M54" s="96"/>
      <c r="N54" s="117"/>
      <c r="O54" s="98">
        <f t="shared" si="0"/>
        <v>1.73</v>
      </c>
    </row>
    <row r="55" spans="1:15" x14ac:dyDescent="0.25">
      <c r="A55" s="89">
        <v>560084</v>
      </c>
      <c r="B55" s="90" t="s">
        <v>124</v>
      </c>
      <c r="C55" s="92">
        <v>568</v>
      </c>
      <c r="D55" s="92">
        <v>290</v>
      </c>
      <c r="E55" s="92">
        <v>21288</v>
      </c>
      <c r="F55" s="92">
        <v>7444</v>
      </c>
      <c r="G55" s="115">
        <v>2.6700000000000002E-2</v>
      </c>
      <c r="H55" s="115">
        <v>3.9E-2</v>
      </c>
      <c r="I55" s="94">
        <v>2.5</v>
      </c>
      <c r="J55" s="116">
        <v>2.5</v>
      </c>
      <c r="K55" s="95">
        <v>1.85</v>
      </c>
      <c r="L55" s="95">
        <v>0.65</v>
      </c>
      <c r="M55" s="96"/>
      <c r="N55" s="117"/>
      <c r="O55" s="98">
        <f t="shared" si="0"/>
        <v>2.5</v>
      </c>
    </row>
    <row r="56" spans="1:15" ht="26.25" x14ac:dyDescent="0.25">
      <c r="A56" s="89">
        <v>560085</v>
      </c>
      <c r="B56" s="90" t="s">
        <v>125</v>
      </c>
      <c r="C56" s="92">
        <v>142</v>
      </c>
      <c r="D56" s="92">
        <v>16</v>
      </c>
      <c r="E56" s="92">
        <v>9740</v>
      </c>
      <c r="F56" s="92">
        <v>521</v>
      </c>
      <c r="G56" s="115">
        <v>1.46E-2</v>
      </c>
      <c r="H56" s="115">
        <v>3.0700000000000002E-2</v>
      </c>
      <c r="I56" s="94">
        <v>2.5</v>
      </c>
      <c r="J56" s="116">
        <v>2.5</v>
      </c>
      <c r="K56" s="95">
        <v>2.37</v>
      </c>
      <c r="L56" s="95">
        <v>0.13</v>
      </c>
      <c r="M56" s="96"/>
      <c r="N56" s="117"/>
      <c r="O56" s="98">
        <f t="shared" si="0"/>
        <v>2.5</v>
      </c>
    </row>
    <row r="57" spans="1:15" ht="26.25" x14ac:dyDescent="0.25">
      <c r="A57" s="89">
        <v>560086</v>
      </c>
      <c r="B57" s="90" t="s">
        <v>126</v>
      </c>
      <c r="C57" s="92">
        <v>839</v>
      </c>
      <c r="D57" s="92">
        <v>28</v>
      </c>
      <c r="E57" s="92">
        <v>18240</v>
      </c>
      <c r="F57" s="92">
        <v>716</v>
      </c>
      <c r="G57" s="115">
        <v>4.5999999999999999E-2</v>
      </c>
      <c r="H57" s="115">
        <v>3.9100000000000003E-2</v>
      </c>
      <c r="I57" s="94">
        <v>0.68</v>
      </c>
      <c r="J57" s="116">
        <v>2.5</v>
      </c>
      <c r="K57" s="95">
        <v>0.65</v>
      </c>
      <c r="L57" s="95">
        <v>0.1</v>
      </c>
      <c r="M57" s="96"/>
      <c r="N57" s="117"/>
      <c r="O57" s="98">
        <f t="shared" si="0"/>
        <v>0.75</v>
      </c>
    </row>
    <row r="58" spans="1:15" x14ac:dyDescent="0.25">
      <c r="A58" s="89">
        <v>560087</v>
      </c>
      <c r="B58" s="90" t="s">
        <v>127</v>
      </c>
      <c r="C58" s="92">
        <v>714</v>
      </c>
      <c r="D58" s="92">
        <v>8</v>
      </c>
      <c r="E58" s="92">
        <v>23515</v>
      </c>
      <c r="F58" s="92">
        <v>0</v>
      </c>
      <c r="G58" s="115">
        <v>3.04E-2</v>
      </c>
      <c r="H58" s="115">
        <v>0</v>
      </c>
      <c r="I58" s="94">
        <v>2.5</v>
      </c>
      <c r="J58" s="116">
        <v>0</v>
      </c>
      <c r="K58" s="95">
        <v>2.5</v>
      </c>
      <c r="L58" s="95">
        <v>0</v>
      </c>
      <c r="M58" s="96"/>
      <c r="N58" s="117"/>
      <c r="O58" s="98">
        <f t="shared" si="0"/>
        <v>2.5</v>
      </c>
    </row>
    <row r="59" spans="1:15" ht="26.25" x14ac:dyDescent="0.25">
      <c r="A59" s="89">
        <v>560088</v>
      </c>
      <c r="B59" s="90" t="s">
        <v>128</v>
      </c>
      <c r="C59" s="92">
        <v>137</v>
      </c>
      <c r="D59" s="92">
        <v>0</v>
      </c>
      <c r="E59" s="92">
        <v>5545</v>
      </c>
      <c r="F59" s="92">
        <v>0</v>
      </c>
      <c r="G59" s="115">
        <v>2.47E-2</v>
      </c>
      <c r="H59" s="115">
        <v>0</v>
      </c>
      <c r="I59" s="94">
        <v>2.5</v>
      </c>
      <c r="J59" s="116">
        <v>0</v>
      </c>
      <c r="K59" s="95">
        <v>2.5</v>
      </c>
      <c r="L59" s="95">
        <v>0</v>
      </c>
      <c r="M59" s="96"/>
      <c r="N59" s="117"/>
      <c r="O59" s="98">
        <f t="shared" si="0"/>
        <v>2.5</v>
      </c>
    </row>
    <row r="60" spans="1:15" ht="26.25" x14ac:dyDescent="0.25">
      <c r="A60" s="89">
        <v>560089</v>
      </c>
      <c r="B60" s="90" t="s">
        <v>129</v>
      </c>
      <c r="C60" s="92">
        <v>120</v>
      </c>
      <c r="D60" s="92">
        <v>5</v>
      </c>
      <c r="E60" s="92">
        <v>3715</v>
      </c>
      <c r="F60" s="92">
        <v>0</v>
      </c>
      <c r="G60" s="115">
        <v>3.2300000000000002E-2</v>
      </c>
      <c r="H60" s="115">
        <v>0</v>
      </c>
      <c r="I60" s="94">
        <v>2.5</v>
      </c>
      <c r="J60" s="116">
        <v>0</v>
      </c>
      <c r="K60" s="95">
        <v>2.5</v>
      </c>
      <c r="L60" s="95">
        <v>0</v>
      </c>
      <c r="M60" s="96"/>
      <c r="N60" s="117"/>
      <c r="O60" s="98">
        <f t="shared" si="0"/>
        <v>2.5</v>
      </c>
    </row>
    <row r="61" spans="1:15" ht="26.25" x14ac:dyDescent="0.25">
      <c r="A61" s="89">
        <v>560096</v>
      </c>
      <c r="B61" s="90" t="s">
        <v>130</v>
      </c>
      <c r="C61" s="92">
        <v>10</v>
      </c>
      <c r="D61" s="92">
        <v>3</v>
      </c>
      <c r="E61" s="92">
        <v>509</v>
      </c>
      <c r="F61" s="92">
        <v>37</v>
      </c>
      <c r="G61" s="115">
        <v>1.9599999999999999E-2</v>
      </c>
      <c r="H61" s="115">
        <v>8.1100000000000005E-2</v>
      </c>
      <c r="I61" s="94">
        <v>2.5</v>
      </c>
      <c r="J61" s="116">
        <v>2.15</v>
      </c>
      <c r="K61" s="95">
        <v>2.33</v>
      </c>
      <c r="L61" s="95">
        <v>0.15</v>
      </c>
      <c r="M61" s="96"/>
      <c r="N61" s="117"/>
      <c r="O61" s="98">
        <f t="shared" si="0"/>
        <v>2.48</v>
      </c>
    </row>
    <row r="62" spans="1:15" ht="26.25" x14ac:dyDescent="0.25">
      <c r="A62" s="89">
        <v>560098</v>
      </c>
      <c r="B62" s="90" t="s">
        <v>131</v>
      </c>
      <c r="C62" s="92">
        <v>72</v>
      </c>
      <c r="D62" s="92">
        <v>0</v>
      </c>
      <c r="E62" s="92">
        <v>5972</v>
      </c>
      <c r="F62" s="92">
        <v>0</v>
      </c>
      <c r="G62" s="115">
        <v>1.21E-2</v>
      </c>
      <c r="H62" s="115">
        <v>0</v>
      </c>
      <c r="I62" s="94">
        <v>2.5</v>
      </c>
      <c r="J62" s="116">
        <v>0</v>
      </c>
      <c r="K62" s="95">
        <v>2.5</v>
      </c>
      <c r="L62" s="95">
        <v>0</v>
      </c>
      <c r="M62" s="96"/>
      <c r="N62" s="117"/>
      <c r="O62" s="98">
        <f t="shared" si="0"/>
        <v>2.5</v>
      </c>
    </row>
    <row r="63" spans="1:15" ht="26.25" x14ac:dyDescent="0.25">
      <c r="A63" s="89">
        <v>560099</v>
      </c>
      <c r="B63" s="90" t="s">
        <v>132</v>
      </c>
      <c r="C63" s="92">
        <v>84</v>
      </c>
      <c r="D63" s="92">
        <v>2</v>
      </c>
      <c r="E63" s="92">
        <v>2395</v>
      </c>
      <c r="F63" s="92">
        <v>159</v>
      </c>
      <c r="G63" s="115">
        <v>3.5099999999999999E-2</v>
      </c>
      <c r="H63" s="115">
        <v>1.26E-2</v>
      </c>
      <c r="I63" s="94">
        <v>2.5</v>
      </c>
      <c r="J63" s="116">
        <v>2.5</v>
      </c>
      <c r="K63" s="95">
        <v>2.35</v>
      </c>
      <c r="L63" s="95">
        <v>0.15</v>
      </c>
      <c r="M63" s="96"/>
      <c r="N63" s="117"/>
      <c r="O63" s="98">
        <f t="shared" si="0"/>
        <v>2.5</v>
      </c>
    </row>
    <row r="64" spans="1:15" ht="39" x14ac:dyDescent="0.25">
      <c r="A64" s="89">
        <v>560206</v>
      </c>
      <c r="B64" s="90" t="s">
        <v>133</v>
      </c>
      <c r="C64" s="92">
        <v>2533</v>
      </c>
      <c r="D64" s="92">
        <v>30</v>
      </c>
      <c r="E64" s="92">
        <v>74399</v>
      </c>
      <c r="F64" s="92">
        <v>88</v>
      </c>
      <c r="G64" s="115">
        <v>3.4000000000000002E-2</v>
      </c>
      <c r="H64" s="115">
        <v>0.34089999999999998</v>
      </c>
      <c r="I64" s="94">
        <v>2.5</v>
      </c>
      <c r="J64" s="116">
        <v>0</v>
      </c>
      <c r="K64" s="95">
        <v>2.5</v>
      </c>
      <c r="L64" s="95">
        <v>0</v>
      </c>
      <c r="M64" s="96"/>
      <c r="N64" s="117"/>
      <c r="O64" s="98">
        <f t="shared" si="0"/>
        <v>2.5</v>
      </c>
    </row>
    <row r="65" spans="1:15" ht="39" x14ac:dyDescent="0.25">
      <c r="A65" s="99">
        <v>560214</v>
      </c>
      <c r="B65" s="90" t="s">
        <v>134</v>
      </c>
      <c r="C65" s="92">
        <v>2780</v>
      </c>
      <c r="D65" s="92">
        <v>836</v>
      </c>
      <c r="E65" s="92">
        <v>82940</v>
      </c>
      <c r="F65" s="92">
        <v>26320</v>
      </c>
      <c r="G65" s="115">
        <v>3.3500000000000002E-2</v>
      </c>
      <c r="H65" s="115">
        <v>3.1800000000000002E-2</v>
      </c>
      <c r="I65" s="94">
        <v>2.5</v>
      </c>
      <c r="J65" s="116">
        <v>2.5</v>
      </c>
      <c r="K65" s="95">
        <v>1.9</v>
      </c>
      <c r="L65" s="95">
        <v>0.6</v>
      </c>
      <c r="M65" s="100"/>
      <c r="N65" s="117"/>
      <c r="O65" s="98">
        <f t="shared" si="0"/>
        <v>2.5</v>
      </c>
    </row>
    <row r="66" spans="1:15" x14ac:dyDescent="0.25">
      <c r="A66" s="101"/>
      <c r="B66" s="102" t="s">
        <v>37</v>
      </c>
      <c r="C66" s="118">
        <v>53304</v>
      </c>
      <c r="D66" s="118">
        <v>17592</v>
      </c>
      <c r="E66" s="118">
        <v>1495810</v>
      </c>
      <c r="F66" s="118">
        <v>429492</v>
      </c>
      <c r="G66" s="115">
        <v>3.56E-2</v>
      </c>
      <c r="H66" s="115">
        <v>4.1000000000000002E-2</v>
      </c>
      <c r="I66" s="94"/>
      <c r="J66" s="148"/>
      <c r="K66" s="95"/>
      <c r="L66" s="95"/>
      <c r="M66" s="121"/>
      <c r="N66" s="97"/>
      <c r="O66" s="98"/>
    </row>
    <row r="67" spans="1:15" x14ac:dyDescent="0.25">
      <c r="H67" s="115"/>
    </row>
  </sheetData>
  <mergeCells count="11">
    <mergeCell ref="M4:N4"/>
    <mergeCell ref="M1:O1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view="pageBreakPreview" zoomScale="112" zoomScaleNormal="100" zoomScaleSheetLayoutView="112" workbookViewId="0">
      <selection activeCell="A2" sqref="A2:H2"/>
    </sheetView>
  </sheetViews>
  <sheetFormatPr defaultRowHeight="12.75" x14ac:dyDescent="0.2"/>
  <cols>
    <col min="1" max="1" width="26.85546875" style="2" customWidth="1"/>
    <col min="2" max="2" width="16.140625" style="2" customWidth="1"/>
    <col min="3" max="3" width="11.85546875" style="2" customWidth="1"/>
    <col min="4" max="4" width="16.140625" style="2" customWidth="1"/>
    <col min="5" max="5" width="7.85546875" style="2" customWidth="1"/>
    <col min="6" max="6" width="17.42578125" style="45" customWidth="1"/>
    <col min="7" max="7" width="12.7109375" style="2" customWidth="1"/>
    <col min="8" max="8" width="20.28515625" style="45" customWidth="1"/>
    <col min="9" max="257" width="9.140625" style="2"/>
    <col min="258" max="258" width="53.42578125" style="2" customWidth="1"/>
    <col min="259" max="259" width="9.42578125" style="2" customWidth="1"/>
    <col min="260" max="260" width="16.85546875" style="2" customWidth="1"/>
    <col min="261" max="261" width="7.85546875" style="2" customWidth="1"/>
    <col min="262" max="262" width="17.42578125" style="2" customWidth="1"/>
    <col min="263" max="263" width="8.5703125" style="2" customWidth="1"/>
    <col min="264" max="264" width="18.28515625" style="2" customWidth="1"/>
    <col min="265" max="513" width="9.140625" style="2"/>
    <col min="514" max="514" width="53.42578125" style="2" customWidth="1"/>
    <col min="515" max="515" width="9.42578125" style="2" customWidth="1"/>
    <col min="516" max="516" width="16.85546875" style="2" customWidth="1"/>
    <col min="517" max="517" width="7.85546875" style="2" customWidth="1"/>
    <col min="518" max="518" width="17.42578125" style="2" customWidth="1"/>
    <col min="519" max="519" width="8.5703125" style="2" customWidth="1"/>
    <col min="520" max="520" width="18.28515625" style="2" customWidth="1"/>
    <col min="521" max="769" width="9.140625" style="2"/>
    <col min="770" max="770" width="53.42578125" style="2" customWidth="1"/>
    <col min="771" max="771" width="9.42578125" style="2" customWidth="1"/>
    <col min="772" max="772" width="16.85546875" style="2" customWidth="1"/>
    <col min="773" max="773" width="7.85546875" style="2" customWidth="1"/>
    <col min="774" max="774" width="17.42578125" style="2" customWidth="1"/>
    <col min="775" max="775" width="8.5703125" style="2" customWidth="1"/>
    <col min="776" max="776" width="18.28515625" style="2" customWidth="1"/>
    <col min="777" max="1025" width="9.140625" style="2"/>
    <col min="1026" max="1026" width="53.42578125" style="2" customWidth="1"/>
    <col min="1027" max="1027" width="9.42578125" style="2" customWidth="1"/>
    <col min="1028" max="1028" width="16.85546875" style="2" customWidth="1"/>
    <col min="1029" max="1029" width="7.85546875" style="2" customWidth="1"/>
    <col min="1030" max="1030" width="17.42578125" style="2" customWidth="1"/>
    <col min="1031" max="1031" width="8.5703125" style="2" customWidth="1"/>
    <col min="1032" max="1032" width="18.28515625" style="2" customWidth="1"/>
    <col min="1033" max="1281" width="9.140625" style="2"/>
    <col min="1282" max="1282" width="53.42578125" style="2" customWidth="1"/>
    <col min="1283" max="1283" width="9.42578125" style="2" customWidth="1"/>
    <col min="1284" max="1284" width="16.85546875" style="2" customWidth="1"/>
    <col min="1285" max="1285" width="7.85546875" style="2" customWidth="1"/>
    <col min="1286" max="1286" width="17.42578125" style="2" customWidth="1"/>
    <col min="1287" max="1287" width="8.5703125" style="2" customWidth="1"/>
    <col min="1288" max="1288" width="18.28515625" style="2" customWidth="1"/>
    <col min="1289" max="1537" width="9.140625" style="2"/>
    <col min="1538" max="1538" width="53.42578125" style="2" customWidth="1"/>
    <col min="1539" max="1539" width="9.42578125" style="2" customWidth="1"/>
    <col min="1540" max="1540" width="16.85546875" style="2" customWidth="1"/>
    <col min="1541" max="1541" width="7.85546875" style="2" customWidth="1"/>
    <col min="1542" max="1542" width="17.42578125" style="2" customWidth="1"/>
    <col min="1543" max="1543" width="8.5703125" style="2" customWidth="1"/>
    <col min="1544" max="1544" width="18.28515625" style="2" customWidth="1"/>
    <col min="1545" max="1793" width="9.140625" style="2"/>
    <col min="1794" max="1794" width="53.42578125" style="2" customWidth="1"/>
    <col min="1795" max="1795" width="9.42578125" style="2" customWidth="1"/>
    <col min="1796" max="1796" width="16.85546875" style="2" customWidth="1"/>
    <col min="1797" max="1797" width="7.85546875" style="2" customWidth="1"/>
    <col min="1798" max="1798" width="17.42578125" style="2" customWidth="1"/>
    <col min="1799" max="1799" width="8.5703125" style="2" customWidth="1"/>
    <col min="1800" max="1800" width="18.28515625" style="2" customWidth="1"/>
    <col min="1801" max="2049" width="9.140625" style="2"/>
    <col min="2050" max="2050" width="53.42578125" style="2" customWidth="1"/>
    <col min="2051" max="2051" width="9.42578125" style="2" customWidth="1"/>
    <col min="2052" max="2052" width="16.85546875" style="2" customWidth="1"/>
    <col min="2053" max="2053" width="7.85546875" style="2" customWidth="1"/>
    <col min="2054" max="2054" width="17.42578125" style="2" customWidth="1"/>
    <col min="2055" max="2055" width="8.5703125" style="2" customWidth="1"/>
    <col min="2056" max="2056" width="18.28515625" style="2" customWidth="1"/>
    <col min="2057" max="2305" width="9.140625" style="2"/>
    <col min="2306" max="2306" width="53.42578125" style="2" customWidth="1"/>
    <col min="2307" max="2307" width="9.42578125" style="2" customWidth="1"/>
    <col min="2308" max="2308" width="16.85546875" style="2" customWidth="1"/>
    <col min="2309" max="2309" width="7.85546875" style="2" customWidth="1"/>
    <col min="2310" max="2310" width="17.42578125" style="2" customWidth="1"/>
    <col min="2311" max="2311" width="8.5703125" style="2" customWidth="1"/>
    <col min="2312" max="2312" width="18.28515625" style="2" customWidth="1"/>
    <col min="2313" max="2561" width="9.140625" style="2"/>
    <col min="2562" max="2562" width="53.42578125" style="2" customWidth="1"/>
    <col min="2563" max="2563" width="9.42578125" style="2" customWidth="1"/>
    <col min="2564" max="2564" width="16.85546875" style="2" customWidth="1"/>
    <col min="2565" max="2565" width="7.85546875" style="2" customWidth="1"/>
    <col min="2566" max="2566" width="17.42578125" style="2" customWidth="1"/>
    <col min="2567" max="2567" width="8.5703125" style="2" customWidth="1"/>
    <col min="2568" max="2568" width="18.28515625" style="2" customWidth="1"/>
    <col min="2569" max="2817" width="9.140625" style="2"/>
    <col min="2818" max="2818" width="53.42578125" style="2" customWidth="1"/>
    <col min="2819" max="2819" width="9.42578125" style="2" customWidth="1"/>
    <col min="2820" max="2820" width="16.85546875" style="2" customWidth="1"/>
    <col min="2821" max="2821" width="7.85546875" style="2" customWidth="1"/>
    <col min="2822" max="2822" width="17.42578125" style="2" customWidth="1"/>
    <col min="2823" max="2823" width="8.5703125" style="2" customWidth="1"/>
    <col min="2824" max="2824" width="18.28515625" style="2" customWidth="1"/>
    <col min="2825" max="3073" width="9.140625" style="2"/>
    <col min="3074" max="3074" width="53.42578125" style="2" customWidth="1"/>
    <col min="3075" max="3075" width="9.42578125" style="2" customWidth="1"/>
    <col min="3076" max="3076" width="16.85546875" style="2" customWidth="1"/>
    <col min="3077" max="3077" width="7.85546875" style="2" customWidth="1"/>
    <col min="3078" max="3078" width="17.42578125" style="2" customWidth="1"/>
    <col min="3079" max="3079" width="8.5703125" style="2" customWidth="1"/>
    <col min="3080" max="3080" width="18.28515625" style="2" customWidth="1"/>
    <col min="3081" max="3329" width="9.140625" style="2"/>
    <col min="3330" max="3330" width="53.42578125" style="2" customWidth="1"/>
    <col min="3331" max="3331" width="9.42578125" style="2" customWidth="1"/>
    <col min="3332" max="3332" width="16.85546875" style="2" customWidth="1"/>
    <col min="3333" max="3333" width="7.85546875" style="2" customWidth="1"/>
    <col min="3334" max="3334" width="17.42578125" style="2" customWidth="1"/>
    <col min="3335" max="3335" width="8.5703125" style="2" customWidth="1"/>
    <col min="3336" max="3336" width="18.28515625" style="2" customWidth="1"/>
    <col min="3337" max="3585" width="9.140625" style="2"/>
    <col min="3586" max="3586" width="53.42578125" style="2" customWidth="1"/>
    <col min="3587" max="3587" width="9.42578125" style="2" customWidth="1"/>
    <col min="3588" max="3588" width="16.85546875" style="2" customWidth="1"/>
    <col min="3589" max="3589" width="7.85546875" style="2" customWidth="1"/>
    <col min="3590" max="3590" width="17.42578125" style="2" customWidth="1"/>
    <col min="3591" max="3591" width="8.5703125" style="2" customWidth="1"/>
    <col min="3592" max="3592" width="18.28515625" style="2" customWidth="1"/>
    <col min="3593" max="3841" width="9.140625" style="2"/>
    <col min="3842" max="3842" width="53.42578125" style="2" customWidth="1"/>
    <col min="3843" max="3843" width="9.42578125" style="2" customWidth="1"/>
    <col min="3844" max="3844" width="16.85546875" style="2" customWidth="1"/>
    <col min="3845" max="3845" width="7.85546875" style="2" customWidth="1"/>
    <col min="3846" max="3846" width="17.42578125" style="2" customWidth="1"/>
    <col min="3847" max="3847" width="8.5703125" style="2" customWidth="1"/>
    <col min="3848" max="3848" width="18.28515625" style="2" customWidth="1"/>
    <col min="3849" max="4097" width="9.140625" style="2"/>
    <col min="4098" max="4098" width="53.42578125" style="2" customWidth="1"/>
    <col min="4099" max="4099" width="9.42578125" style="2" customWidth="1"/>
    <col min="4100" max="4100" width="16.85546875" style="2" customWidth="1"/>
    <col min="4101" max="4101" width="7.85546875" style="2" customWidth="1"/>
    <col min="4102" max="4102" width="17.42578125" style="2" customWidth="1"/>
    <col min="4103" max="4103" width="8.5703125" style="2" customWidth="1"/>
    <col min="4104" max="4104" width="18.28515625" style="2" customWidth="1"/>
    <col min="4105" max="4353" width="9.140625" style="2"/>
    <col min="4354" max="4354" width="53.42578125" style="2" customWidth="1"/>
    <col min="4355" max="4355" width="9.42578125" style="2" customWidth="1"/>
    <col min="4356" max="4356" width="16.85546875" style="2" customWidth="1"/>
    <col min="4357" max="4357" width="7.85546875" style="2" customWidth="1"/>
    <col min="4358" max="4358" width="17.42578125" style="2" customWidth="1"/>
    <col min="4359" max="4359" width="8.5703125" style="2" customWidth="1"/>
    <col min="4360" max="4360" width="18.28515625" style="2" customWidth="1"/>
    <col min="4361" max="4609" width="9.140625" style="2"/>
    <col min="4610" max="4610" width="53.42578125" style="2" customWidth="1"/>
    <col min="4611" max="4611" width="9.42578125" style="2" customWidth="1"/>
    <col min="4612" max="4612" width="16.85546875" style="2" customWidth="1"/>
    <col min="4613" max="4613" width="7.85546875" style="2" customWidth="1"/>
    <col min="4614" max="4614" width="17.42578125" style="2" customWidth="1"/>
    <col min="4615" max="4615" width="8.5703125" style="2" customWidth="1"/>
    <col min="4616" max="4616" width="18.28515625" style="2" customWidth="1"/>
    <col min="4617" max="4865" width="9.140625" style="2"/>
    <col min="4866" max="4866" width="53.42578125" style="2" customWidth="1"/>
    <col min="4867" max="4867" width="9.42578125" style="2" customWidth="1"/>
    <col min="4868" max="4868" width="16.85546875" style="2" customWidth="1"/>
    <col min="4869" max="4869" width="7.85546875" style="2" customWidth="1"/>
    <col min="4870" max="4870" width="17.42578125" style="2" customWidth="1"/>
    <col min="4871" max="4871" width="8.5703125" style="2" customWidth="1"/>
    <col min="4872" max="4872" width="18.28515625" style="2" customWidth="1"/>
    <col min="4873" max="5121" width="9.140625" style="2"/>
    <col min="5122" max="5122" width="53.42578125" style="2" customWidth="1"/>
    <col min="5123" max="5123" width="9.42578125" style="2" customWidth="1"/>
    <col min="5124" max="5124" width="16.85546875" style="2" customWidth="1"/>
    <col min="5125" max="5125" width="7.85546875" style="2" customWidth="1"/>
    <col min="5126" max="5126" width="17.42578125" style="2" customWidth="1"/>
    <col min="5127" max="5127" width="8.5703125" style="2" customWidth="1"/>
    <col min="5128" max="5128" width="18.28515625" style="2" customWidth="1"/>
    <col min="5129" max="5377" width="9.140625" style="2"/>
    <col min="5378" max="5378" width="53.42578125" style="2" customWidth="1"/>
    <col min="5379" max="5379" width="9.42578125" style="2" customWidth="1"/>
    <col min="5380" max="5380" width="16.85546875" style="2" customWidth="1"/>
    <col min="5381" max="5381" width="7.85546875" style="2" customWidth="1"/>
    <col min="5382" max="5382" width="17.42578125" style="2" customWidth="1"/>
    <col min="5383" max="5383" width="8.5703125" style="2" customWidth="1"/>
    <col min="5384" max="5384" width="18.28515625" style="2" customWidth="1"/>
    <col min="5385" max="5633" width="9.140625" style="2"/>
    <col min="5634" max="5634" width="53.42578125" style="2" customWidth="1"/>
    <col min="5635" max="5635" width="9.42578125" style="2" customWidth="1"/>
    <col min="5636" max="5636" width="16.85546875" style="2" customWidth="1"/>
    <col min="5637" max="5637" width="7.85546875" style="2" customWidth="1"/>
    <col min="5638" max="5638" width="17.42578125" style="2" customWidth="1"/>
    <col min="5639" max="5639" width="8.5703125" style="2" customWidth="1"/>
    <col min="5640" max="5640" width="18.28515625" style="2" customWidth="1"/>
    <col min="5641" max="5889" width="9.140625" style="2"/>
    <col min="5890" max="5890" width="53.42578125" style="2" customWidth="1"/>
    <col min="5891" max="5891" width="9.42578125" style="2" customWidth="1"/>
    <col min="5892" max="5892" width="16.85546875" style="2" customWidth="1"/>
    <col min="5893" max="5893" width="7.85546875" style="2" customWidth="1"/>
    <col min="5894" max="5894" width="17.42578125" style="2" customWidth="1"/>
    <col min="5895" max="5895" width="8.5703125" style="2" customWidth="1"/>
    <col min="5896" max="5896" width="18.28515625" style="2" customWidth="1"/>
    <col min="5897" max="6145" width="9.140625" style="2"/>
    <col min="6146" max="6146" width="53.42578125" style="2" customWidth="1"/>
    <col min="6147" max="6147" width="9.42578125" style="2" customWidth="1"/>
    <col min="6148" max="6148" width="16.85546875" style="2" customWidth="1"/>
    <col min="6149" max="6149" width="7.85546875" style="2" customWidth="1"/>
    <col min="6150" max="6150" width="17.42578125" style="2" customWidth="1"/>
    <col min="6151" max="6151" width="8.5703125" style="2" customWidth="1"/>
    <col min="6152" max="6152" width="18.28515625" style="2" customWidth="1"/>
    <col min="6153" max="6401" width="9.140625" style="2"/>
    <col min="6402" max="6402" width="53.42578125" style="2" customWidth="1"/>
    <col min="6403" max="6403" width="9.42578125" style="2" customWidth="1"/>
    <col min="6404" max="6404" width="16.85546875" style="2" customWidth="1"/>
    <col min="6405" max="6405" width="7.85546875" style="2" customWidth="1"/>
    <col min="6406" max="6406" width="17.42578125" style="2" customWidth="1"/>
    <col min="6407" max="6407" width="8.5703125" style="2" customWidth="1"/>
    <col min="6408" max="6408" width="18.28515625" style="2" customWidth="1"/>
    <col min="6409" max="6657" width="9.140625" style="2"/>
    <col min="6658" max="6658" width="53.42578125" style="2" customWidth="1"/>
    <col min="6659" max="6659" width="9.42578125" style="2" customWidth="1"/>
    <col min="6660" max="6660" width="16.85546875" style="2" customWidth="1"/>
    <col min="6661" max="6661" width="7.85546875" style="2" customWidth="1"/>
    <col min="6662" max="6662" width="17.42578125" style="2" customWidth="1"/>
    <col min="6663" max="6663" width="8.5703125" style="2" customWidth="1"/>
    <col min="6664" max="6664" width="18.28515625" style="2" customWidth="1"/>
    <col min="6665" max="6913" width="9.140625" style="2"/>
    <col min="6914" max="6914" width="53.42578125" style="2" customWidth="1"/>
    <col min="6915" max="6915" width="9.42578125" style="2" customWidth="1"/>
    <col min="6916" max="6916" width="16.85546875" style="2" customWidth="1"/>
    <col min="6917" max="6917" width="7.85546875" style="2" customWidth="1"/>
    <col min="6918" max="6918" width="17.42578125" style="2" customWidth="1"/>
    <col min="6919" max="6919" width="8.5703125" style="2" customWidth="1"/>
    <col min="6920" max="6920" width="18.28515625" style="2" customWidth="1"/>
    <col min="6921" max="7169" width="9.140625" style="2"/>
    <col min="7170" max="7170" width="53.42578125" style="2" customWidth="1"/>
    <col min="7171" max="7171" width="9.42578125" style="2" customWidth="1"/>
    <col min="7172" max="7172" width="16.85546875" style="2" customWidth="1"/>
    <col min="7173" max="7173" width="7.85546875" style="2" customWidth="1"/>
    <col min="7174" max="7174" width="17.42578125" style="2" customWidth="1"/>
    <col min="7175" max="7175" width="8.5703125" style="2" customWidth="1"/>
    <col min="7176" max="7176" width="18.28515625" style="2" customWidth="1"/>
    <col min="7177" max="7425" width="9.140625" style="2"/>
    <col min="7426" max="7426" width="53.42578125" style="2" customWidth="1"/>
    <col min="7427" max="7427" width="9.42578125" style="2" customWidth="1"/>
    <col min="7428" max="7428" width="16.85546875" style="2" customWidth="1"/>
    <col min="7429" max="7429" width="7.85546875" style="2" customWidth="1"/>
    <col min="7430" max="7430" width="17.42578125" style="2" customWidth="1"/>
    <col min="7431" max="7431" width="8.5703125" style="2" customWidth="1"/>
    <col min="7432" max="7432" width="18.28515625" style="2" customWidth="1"/>
    <col min="7433" max="7681" width="9.140625" style="2"/>
    <col min="7682" max="7682" width="53.42578125" style="2" customWidth="1"/>
    <col min="7683" max="7683" width="9.42578125" style="2" customWidth="1"/>
    <col min="7684" max="7684" width="16.85546875" style="2" customWidth="1"/>
    <col min="7685" max="7685" width="7.85546875" style="2" customWidth="1"/>
    <col min="7686" max="7686" width="17.42578125" style="2" customWidth="1"/>
    <col min="7687" max="7687" width="8.5703125" style="2" customWidth="1"/>
    <col min="7688" max="7688" width="18.28515625" style="2" customWidth="1"/>
    <col min="7689" max="7937" width="9.140625" style="2"/>
    <col min="7938" max="7938" width="53.42578125" style="2" customWidth="1"/>
    <col min="7939" max="7939" width="9.42578125" style="2" customWidth="1"/>
    <col min="7940" max="7940" width="16.85546875" style="2" customWidth="1"/>
    <col min="7941" max="7941" width="7.85546875" style="2" customWidth="1"/>
    <col min="7942" max="7942" width="17.42578125" style="2" customWidth="1"/>
    <col min="7943" max="7943" width="8.5703125" style="2" customWidth="1"/>
    <col min="7944" max="7944" width="18.28515625" style="2" customWidth="1"/>
    <col min="7945" max="8193" width="9.140625" style="2"/>
    <col min="8194" max="8194" width="53.42578125" style="2" customWidth="1"/>
    <col min="8195" max="8195" width="9.42578125" style="2" customWidth="1"/>
    <col min="8196" max="8196" width="16.85546875" style="2" customWidth="1"/>
    <col min="8197" max="8197" width="7.85546875" style="2" customWidth="1"/>
    <col min="8198" max="8198" width="17.42578125" style="2" customWidth="1"/>
    <col min="8199" max="8199" width="8.5703125" style="2" customWidth="1"/>
    <col min="8200" max="8200" width="18.28515625" style="2" customWidth="1"/>
    <col min="8201" max="8449" width="9.140625" style="2"/>
    <col min="8450" max="8450" width="53.42578125" style="2" customWidth="1"/>
    <col min="8451" max="8451" width="9.42578125" style="2" customWidth="1"/>
    <col min="8452" max="8452" width="16.85546875" style="2" customWidth="1"/>
    <col min="8453" max="8453" width="7.85546875" style="2" customWidth="1"/>
    <col min="8454" max="8454" width="17.42578125" style="2" customWidth="1"/>
    <col min="8455" max="8455" width="8.5703125" style="2" customWidth="1"/>
    <col min="8456" max="8456" width="18.28515625" style="2" customWidth="1"/>
    <col min="8457" max="8705" width="9.140625" style="2"/>
    <col min="8706" max="8706" width="53.42578125" style="2" customWidth="1"/>
    <col min="8707" max="8707" width="9.42578125" style="2" customWidth="1"/>
    <col min="8708" max="8708" width="16.85546875" style="2" customWidth="1"/>
    <col min="8709" max="8709" width="7.85546875" style="2" customWidth="1"/>
    <col min="8710" max="8710" width="17.42578125" style="2" customWidth="1"/>
    <col min="8711" max="8711" width="8.5703125" style="2" customWidth="1"/>
    <col min="8712" max="8712" width="18.28515625" style="2" customWidth="1"/>
    <col min="8713" max="8961" width="9.140625" style="2"/>
    <col min="8962" max="8962" width="53.42578125" style="2" customWidth="1"/>
    <col min="8963" max="8963" width="9.42578125" style="2" customWidth="1"/>
    <col min="8964" max="8964" width="16.85546875" style="2" customWidth="1"/>
    <col min="8965" max="8965" width="7.85546875" style="2" customWidth="1"/>
    <col min="8966" max="8966" width="17.42578125" style="2" customWidth="1"/>
    <col min="8967" max="8967" width="8.5703125" style="2" customWidth="1"/>
    <col min="8968" max="8968" width="18.28515625" style="2" customWidth="1"/>
    <col min="8969" max="9217" width="9.140625" style="2"/>
    <col min="9218" max="9218" width="53.42578125" style="2" customWidth="1"/>
    <col min="9219" max="9219" width="9.42578125" style="2" customWidth="1"/>
    <col min="9220" max="9220" width="16.85546875" style="2" customWidth="1"/>
    <col min="9221" max="9221" width="7.85546875" style="2" customWidth="1"/>
    <col min="9222" max="9222" width="17.42578125" style="2" customWidth="1"/>
    <col min="9223" max="9223" width="8.5703125" style="2" customWidth="1"/>
    <col min="9224" max="9224" width="18.28515625" style="2" customWidth="1"/>
    <col min="9225" max="9473" width="9.140625" style="2"/>
    <col min="9474" max="9474" width="53.42578125" style="2" customWidth="1"/>
    <col min="9475" max="9475" width="9.42578125" style="2" customWidth="1"/>
    <col min="9476" max="9476" width="16.85546875" style="2" customWidth="1"/>
    <col min="9477" max="9477" width="7.85546875" style="2" customWidth="1"/>
    <col min="9478" max="9478" width="17.42578125" style="2" customWidth="1"/>
    <col min="9479" max="9479" width="8.5703125" style="2" customWidth="1"/>
    <col min="9480" max="9480" width="18.28515625" style="2" customWidth="1"/>
    <col min="9481" max="9729" width="9.140625" style="2"/>
    <col min="9730" max="9730" width="53.42578125" style="2" customWidth="1"/>
    <col min="9731" max="9731" width="9.42578125" style="2" customWidth="1"/>
    <col min="9732" max="9732" width="16.85546875" style="2" customWidth="1"/>
    <col min="9733" max="9733" width="7.85546875" style="2" customWidth="1"/>
    <col min="9734" max="9734" width="17.42578125" style="2" customWidth="1"/>
    <col min="9735" max="9735" width="8.5703125" style="2" customWidth="1"/>
    <col min="9736" max="9736" width="18.28515625" style="2" customWidth="1"/>
    <col min="9737" max="9985" width="9.140625" style="2"/>
    <col min="9986" max="9986" width="53.42578125" style="2" customWidth="1"/>
    <col min="9987" max="9987" width="9.42578125" style="2" customWidth="1"/>
    <col min="9988" max="9988" width="16.85546875" style="2" customWidth="1"/>
    <col min="9989" max="9989" width="7.85546875" style="2" customWidth="1"/>
    <col min="9990" max="9990" width="17.42578125" style="2" customWidth="1"/>
    <col min="9991" max="9991" width="8.5703125" style="2" customWidth="1"/>
    <col min="9992" max="9992" width="18.28515625" style="2" customWidth="1"/>
    <col min="9993" max="10241" width="9.140625" style="2"/>
    <col min="10242" max="10242" width="53.42578125" style="2" customWidth="1"/>
    <col min="10243" max="10243" width="9.42578125" style="2" customWidth="1"/>
    <col min="10244" max="10244" width="16.85546875" style="2" customWidth="1"/>
    <col min="10245" max="10245" width="7.85546875" style="2" customWidth="1"/>
    <col min="10246" max="10246" width="17.42578125" style="2" customWidth="1"/>
    <col min="10247" max="10247" width="8.5703125" style="2" customWidth="1"/>
    <col min="10248" max="10248" width="18.28515625" style="2" customWidth="1"/>
    <col min="10249" max="10497" width="9.140625" style="2"/>
    <col min="10498" max="10498" width="53.42578125" style="2" customWidth="1"/>
    <col min="10499" max="10499" width="9.42578125" style="2" customWidth="1"/>
    <col min="10500" max="10500" width="16.85546875" style="2" customWidth="1"/>
    <col min="10501" max="10501" width="7.85546875" style="2" customWidth="1"/>
    <col min="10502" max="10502" width="17.42578125" style="2" customWidth="1"/>
    <col min="10503" max="10503" width="8.5703125" style="2" customWidth="1"/>
    <col min="10504" max="10504" width="18.28515625" style="2" customWidth="1"/>
    <col min="10505" max="10753" width="9.140625" style="2"/>
    <col min="10754" max="10754" width="53.42578125" style="2" customWidth="1"/>
    <col min="10755" max="10755" width="9.42578125" style="2" customWidth="1"/>
    <col min="10756" max="10756" width="16.85546875" style="2" customWidth="1"/>
    <col min="10757" max="10757" width="7.85546875" style="2" customWidth="1"/>
    <col min="10758" max="10758" width="17.42578125" style="2" customWidth="1"/>
    <col min="10759" max="10759" width="8.5703125" style="2" customWidth="1"/>
    <col min="10760" max="10760" width="18.28515625" style="2" customWidth="1"/>
    <col min="10761" max="11009" width="9.140625" style="2"/>
    <col min="11010" max="11010" width="53.42578125" style="2" customWidth="1"/>
    <col min="11011" max="11011" width="9.42578125" style="2" customWidth="1"/>
    <col min="11012" max="11012" width="16.85546875" style="2" customWidth="1"/>
    <col min="11013" max="11013" width="7.85546875" style="2" customWidth="1"/>
    <col min="11014" max="11014" width="17.42578125" style="2" customWidth="1"/>
    <col min="11015" max="11015" width="8.5703125" style="2" customWidth="1"/>
    <col min="11016" max="11016" width="18.28515625" style="2" customWidth="1"/>
    <col min="11017" max="11265" width="9.140625" style="2"/>
    <col min="11266" max="11266" width="53.42578125" style="2" customWidth="1"/>
    <col min="11267" max="11267" width="9.42578125" style="2" customWidth="1"/>
    <col min="11268" max="11268" width="16.85546875" style="2" customWidth="1"/>
    <col min="11269" max="11269" width="7.85546875" style="2" customWidth="1"/>
    <col min="11270" max="11270" width="17.42578125" style="2" customWidth="1"/>
    <col min="11271" max="11271" width="8.5703125" style="2" customWidth="1"/>
    <col min="11272" max="11272" width="18.28515625" style="2" customWidth="1"/>
    <col min="11273" max="11521" width="9.140625" style="2"/>
    <col min="11522" max="11522" width="53.42578125" style="2" customWidth="1"/>
    <col min="11523" max="11523" width="9.42578125" style="2" customWidth="1"/>
    <col min="11524" max="11524" width="16.85546875" style="2" customWidth="1"/>
    <col min="11525" max="11525" width="7.85546875" style="2" customWidth="1"/>
    <col min="11526" max="11526" width="17.42578125" style="2" customWidth="1"/>
    <col min="11527" max="11527" width="8.5703125" style="2" customWidth="1"/>
    <col min="11528" max="11528" width="18.28515625" style="2" customWidth="1"/>
    <col min="11529" max="11777" width="9.140625" style="2"/>
    <col min="11778" max="11778" width="53.42578125" style="2" customWidth="1"/>
    <col min="11779" max="11779" width="9.42578125" style="2" customWidth="1"/>
    <col min="11780" max="11780" width="16.85546875" style="2" customWidth="1"/>
    <col min="11781" max="11781" width="7.85546875" style="2" customWidth="1"/>
    <col min="11782" max="11782" width="17.42578125" style="2" customWidth="1"/>
    <col min="11783" max="11783" width="8.5703125" style="2" customWidth="1"/>
    <col min="11784" max="11784" width="18.28515625" style="2" customWidth="1"/>
    <col min="11785" max="12033" width="9.140625" style="2"/>
    <col min="12034" max="12034" width="53.42578125" style="2" customWidth="1"/>
    <col min="12035" max="12035" width="9.42578125" style="2" customWidth="1"/>
    <col min="12036" max="12036" width="16.85546875" style="2" customWidth="1"/>
    <col min="12037" max="12037" width="7.85546875" style="2" customWidth="1"/>
    <col min="12038" max="12038" width="17.42578125" style="2" customWidth="1"/>
    <col min="12039" max="12039" width="8.5703125" style="2" customWidth="1"/>
    <col min="12040" max="12040" width="18.28515625" style="2" customWidth="1"/>
    <col min="12041" max="12289" width="9.140625" style="2"/>
    <col min="12290" max="12290" width="53.42578125" style="2" customWidth="1"/>
    <col min="12291" max="12291" width="9.42578125" style="2" customWidth="1"/>
    <col min="12292" max="12292" width="16.85546875" style="2" customWidth="1"/>
    <col min="12293" max="12293" width="7.85546875" style="2" customWidth="1"/>
    <col min="12294" max="12294" width="17.42578125" style="2" customWidth="1"/>
    <col min="12295" max="12295" width="8.5703125" style="2" customWidth="1"/>
    <col min="12296" max="12296" width="18.28515625" style="2" customWidth="1"/>
    <col min="12297" max="12545" width="9.140625" style="2"/>
    <col min="12546" max="12546" width="53.42578125" style="2" customWidth="1"/>
    <col min="12547" max="12547" width="9.42578125" style="2" customWidth="1"/>
    <col min="12548" max="12548" width="16.85546875" style="2" customWidth="1"/>
    <col min="12549" max="12549" width="7.85546875" style="2" customWidth="1"/>
    <col min="12550" max="12550" width="17.42578125" style="2" customWidth="1"/>
    <col min="12551" max="12551" width="8.5703125" style="2" customWidth="1"/>
    <col min="12552" max="12552" width="18.28515625" style="2" customWidth="1"/>
    <col min="12553" max="12801" width="9.140625" style="2"/>
    <col min="12802" max="12802" width="53.42578125" style="2" customWidth="1"/>
    <col min="12803" max="12803" width="9.42578125" style="2" customWidth="1"/>
    <col min="12804" max="12804" width="16.85546875" style="2" customWidth="1"/>
    <col min="12805" max="12805" width="7.85546875" style="2" customWidth="1"/>
    <col min="12806" max="12806" width="17.42578125" style="2" customWidth="1"/>
    <col min="12807" max="12807" width="8.5703125" style="2" customWidth="1"/>
    <col min="12808" max="12808" width="18.28515625" style="2" customWidth="1"/>
    <col min="12809" max="13057" width="9.140625" style="2"/>
    <col min="13058" max="13058" width="53.42578125" style="2" customWidth="1"/>
    <col min="13059" max="13059" width="9.42578125" style="2" customWidth="1"/>
    <col min="13060" max="13060" width="16.85546875" style="2" customWidth="1"/>
    <col min="13061" max="13061" width="7.85546875" style="2" customWidth="1"/>
    <col min="13062" max="13062" width="17.42578125" style="2" customWidth="1"/>
    <col min="13063" max="13063" width="8.5703125" style="2" customWidth="1"/>
    <col min="13064" max="13064" width="18.28515625" style="2" customWidth="1"/>
    <col min="13065" max="13313" width="9.140625" style="2"/>
    <col min="13314" max="13314" width="53.42578125" style="2" customWidth="1"/>
    <col min="13315" max="13315" width="9.42578125" style="2" customWidth="1"/>
    <col min="13316" max="13316" width="16.85546875" style="2" customWidth="1"/>
    <col min="13317" max="13317" width="7.85546875" style="2" customWidth="1"/>
    <col min="13318" max="13318" width="17.42578125" style="2" customWidth="1"/>
    <col min="13319" max="13319" width="8.5703125" style="2" customWidth="1"/>
    <col min="13320" max="13320" width="18.28515625" style="2" customWidth="1"/>
    <col min="13321" max="13569" width="9.140625" style="2"/>
    <col min="13570" max="13570" width="53.42578125" style="2" customWidth="1"/>
    <col min="13571" max="13571" width="9.42578125" style="2" customWidth="1"/>
    <col min="13572" max="13572" width="16.85546875" style="2" customWidth="1"/>
    <col min="13573" max="13573" width="7.85546875" style="2" customWidth="1"/>
    <col min="13574" max="13574" width="17.42578125" style="2" customWidth="1"/>
    <col min="13575" max="13575" width="8.5703125" style="2" customWidth="1"/>
    <col min="13576" max="13576" width="18.28515625" style="2" customWidth="1"/>
    <col min="13577" max="13825" width="9.140625" style="2"/>
    <col min="13826" max="13826" width="53.42578125" style="2" customWidth="1"/>
    <col min="13827" max="13827" width="9.42578125" style="2" customWidth="1"/>
    <col min="13828" max="13828" width="16.85546875" style="2" customWidth="1"/>
    <col min="13829" max="13829" width="7.85546875" style="2" customWidth="1"/>
    <col min="13830" max="13830" width="17.42578125" style="2" customWidth="1"/>
    <col min="13831" max="13831" width="8.5703125" style="2" customWidth="1"/>
    <col min="13832" max="13832" width="18.28515625" style="2" customWidth="1"/>
    <col min="13833" max="14081" width="9.140625" style="2"/>
    <col min="14082" max="14082" width="53.42578125" style="2" customWidth="1"/>
    <col min="14083" max="14083" width="9.42578125" style="2" customWidth="1"/>
    <col min="14084" max="14084" width="16.85546875" style="2" customWidth="1"/>
    <col min="14085" max="14085" width="7.85546875" style="2" customWidth="1"/>
    <col min="14086" max="14086" width="17.42578125" style="2" customWidth="1"/>
    <col min="14087" max="14087" width="8.5703125" style="2" customWidth="1"/>
    <col min="14088" max="14088" width="18.28515625" style="2" customWidth="1"/>
    <col min="14089" max="14337" width="9.140625" style="2"/>
    <col min="14338" max="14338" width="53.42578125" style="2" customWidth="1"/>
    <col min="14339" max="14339" width="9.42578125" style="2" customWidth="1"/>
    <col min="14340" max="14340" width="16.85546875" style="2" customWidth="1"/>
    <col min="14341" max="14341" width="7.85546875" style="2" customWidth="1"/>
    <col min="14342" max="14342" width="17.42578125" style="2" customWidth="1"/>
    <col min="14343" max="14343" width="8.5703125" style="2" customWidth="1"/>
    <col min="14344" max="14344" width="18.28515625" style="2" customWidth="1"/>
    <col min="14345" max="14593" width="9.140625" style="2"/>
    <col min="14594" max="14594" width="53.42578125" style="2" customWidth="1"/>
    <col min="14595" max="14595" width="9.42578125" style="2" customWidth="1"/>
    <col min="14596" max="14596" width="16.85546875" style="2" customWidth="1"/>
    <col min="14597" max="14597" width="7.85546875" style="2" customWidth="1"/>
    <col min="14598" max="14598" width="17.42578125" style="2" customWidth="1"/>
    <col min="14599" max="14599" width="8.5703125" style="2" customWidth="1"/>
    <col min="14600" max="14600" width="18.28515625" style="2" customWidth="1"/>
    <col min="14601" max="14849" width="9.140625" style="2"/>
    <col min="14850" max="14850" width="53.42578125" style="2" customWidth="1"/>
    <col min="14851" max="14851" width="9.42578125" style="2" customWidth="1"/>
    <col min="14852" max="14852" width="16.85546875" style="2" customWidth="1"/>
    <col min="14853" max="14853" width="7.85546875" style="2" customWidth="1"/>
    <col min="14854" max="14854" width="17.42578125" style="2" customWidth="1"/>
    <col min="14855" max="14855" width="8.5703125" style="2" customWidth="1"/>
    <col min="14856" max="14856" width="18.28515625" style="2" customWidth="1"/>
    <col min="14857" max="15105" width="9.140625" style="2"/>
    <col min="15106" max="15106" width="53.42578125" style="2" customWidth="1"/>
    <col min="15107" max="15107" width="9.42578125" style="2" customWidth="1"/>
    <col min="15108" max="15108" width="16.85546875" style="2" customWidth="1"/>
    <col min="15109" max="15109" width="7.85546875" style="2" customWidth="1"/>
    <col min="15110" max="15110" width="17.42578125" style="2" customWidth="1"/>
    <col min="15111" max="15111" width="8.5703125" style="2" customWidth="1"/>
    <col min="15112" max="15112" width="18.28515625" style="2" customWidth="1"/>
    <col min="15113" max="15361" width="9.140625" style="2"/>
    <col min="15362" max="15362" width="53.42578125" style="2" customWidth="1"/>
    <col min="15363" max="15363" width="9.42578125" style="2" customWidth="1"/>
    <col min="15364" max="15364" width="16.85546875" style="2" customWidth="1"/>
    <col min="15365" max="15365" width="7.85546875" style="2" customWidth="1"/>
    <col min="15366" max="15366" width="17.42578125" style="2" customWidth="1"/>
    <col min="15367" max="15367" width="8.5703125" style="2" customWidth="1"/>
    <col min="15368" max="15368" width="18.28515625" style="2" customWidth="1"/>
    <col min="15369" max="15617" width="9.140625" style="2"/>
    <col min="15618" max="15618" width="53.42578125" style="2" customWidth="1"/>
    <col min="15619" max="15619" width="9.42578125" style="2" customWidth="1"/>
    <col min="15620" max="15620" width="16.85546875" style="2" customWidth="1"/>
    <col min="15621" max="15621" width="7.85546875" style="2" customWidth="1"/>
    <col min="15622" max="15622" width="17.42578125" style="2" customWidth="1"/>
    <col min="15623" max="15623" width="8.5703125" style="2" customWidth="1"/>
    <col min="15624" max="15624" width="18.28515625" style="2" customWidth="1"/>
    <col min="15625" max="15873" width="9.140625" style="2"/>
    <col min="15874" max="15874" width="53.42578125" style="2" customWidth="1"/>
    <col min="15875" max="15875" width="9.42578125" style="2" customWidth="1"/>
    <col min="15876" max="15876" width="16.85546875" style="2" customWidth="1"/>
    <col min="15877" max="15877" width="7.85546875" style="2" customWidth="1"/>
    <col min="15878" max="15878" width="17.42578125" style="2" customWidth="1"/>
    <col min="15879" max="15879" width="8.5703125" style="2" customWidth="1"/>
    <col min="15880" max="15880" width="18.28515625" style="2" customWidth="1"/>
    <col min="15881" max="16129" width="9.140625" style="2"/>
    <col min="16130" max="16130" width="53.42578125" style="2" customWidth="1"/>
    <col min="16131" max="16131" width="9.42578125" style="2" customWidth="1"/>
    <col min="16132" max="16132" width="16.85546875" style="2" customWidth="1"/>
    <col min="16133" max="16133" width="7.85546875" style="2" customWidth="1"/>
    <col min="16134" max="16134" width="17.42578125" style="2" customWidth="1"/>
    <col min="16135" max="16135" width="8.5703125" style="2" customWidth="1"/>
    <col min="16136" max="16136" width="18.28515625" style="2" customWidth="1"/>
    <col min="16137" max="16384" width="9.140625" style="2"/>
  </cols>
  <sheetData>
    <row r="1" spans="1:9" ht="32.25" customHeight="1" x14ac:dyDescent="0.2">
      <c r="A1" s="1"/>
      <c r="B1" s="1"/>
      <c r="C1" s="1"/>
      <c r="D1" s="1"/>
      <c r="E1" s="1"/>
      <c r="F1" s="244" t="s">
        <v>258</v>
      </c>
      <c r="G1" s="244"/>
      <c r="H1" s="244"/>
    </row>
    <row r="2" spans="1:9" ht="44.25" customHeight="1" x14ac:dyDescent="0.2">
      <c r="A2" s="245" t="s">
        <v>256</v>
      </c>
      <c r="B2" s="245"/>
      <c r="C2" s="245"/>
      <c r="D2" s="245"/>
      <c r="E2" s="245"/>
      <c r="F2" s="245"/>
      <c r="G2" s="245"/>
      <c r="H2" s="245"/>
      <c r="I2" s="37"/>
    </row>
    <row r="3" spans="1:9" ht="45.75" customHeight="1" x14ac:dyDescent="0.2">
      <c r="A3" s="246" t="s">
        <v>31</v>
      </c>
      <c r="B3" s="248" t="s">
        <v>2</v>
      </c>
      <c r="C3" s="250" t="s">
        <v>32</v>
      </c>
      <c r="D3" s="251"/>
      <c r="E3" s="250" t="s">
        <v>33</v>
      </c>
      <c r="F3" s="251"/>
      <c r="G3" s="250" t="s">
        <v>3</v>
      </c>
      <c r="H3" s="251"/>
    </row>
    <row r="4" spans="1:9" ht="36" customHeight="1" x14ac:dyDescent="0.3">
      <c r="A4" s="247"/>
      <c r="B4" s="249"/>
      <c r="C4" s="39" t="s">
        <v>0</v>
      </c>
      <c r="D4" s="39" t="s">
        <v>1</v>
      </c>
      <c r="E4" s="40" t="s">
        <v>0</v>
      </c>
      <c r="F4" s="41" t="s">
        <v>1</v>
      </c>
      <c r="G4" s="40" t="s">
        <v>0</v>
      </c>
      <c r="H4" s="41" t="s">
        <v>1</v>
      </c>
    </row>
    <row r="5" spans="1:9" ht="75" x14ac:dyDescent="0.2">
      <c r="A5" s="235" t="s">
        <v>257</v>
      </c>
      <c r="B5" s="40" t="s">
        <v>36</v>
      </c>
      <c r="C5" s="3">
        <v>11441</v>
      </c>
      <c r="D5" s="3">
        <v>280723000</v>
      </c>
      <c r="E5" s="5">
        <v>441</v>
      </c>
      <c r="F5" s="44">
        <v>10000000</v>
      </c>
      <c r="G5" s="7">
        <f>C5+E5</f>
        <v>11882</v>
      </c>
      <c r="H5" s="7">
        <f>D5+F5</f>
        <v>290723000</v>
      </c>
    </row>
    <row r="6" spans="1:9" ht="18.75" x14ac:dyDescent="0.2">
      <c r="A6" s="40" t="s">
        <v>37</v>
      </c>
      <c r="B6" s="40"/>
      <c r="C6" s="44"/>
      <c r="D6" s="6"/>
      <c r="E6" s="41">
        <f>SUM(E5:E5)</f>
        <v>441</v>
      </c>
      <c r="F6" s="41">
        <f>SUM(F5:F5)</f>
        <v>10000000</v>
      </c>
      <c r="G6" s="44"/>
      <c r="H6" s="44"/>
    </row>
    <row r="21" spans="1:1" x14ac:dyDescent="0.2">
      <c r="A21" s="2" t="s">
        <v>38</v>
      </c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view="pageBreakPreview" zoomScale="95" zoomScaleNormal="100" zoomScaleSheetLayoutView="95" workbookViewId="0">
      <pane xSplit="2" ySplit="5" topLeftCell="G7" activePane="bottomRight" state="frozen"/>
      <selection pane="topRight" activeCell="C1" sqref="C1"/>
      <selection pane="bottomLeft" activeCell="A6" sqref="A6"/>
      <selection pane="bottomRight" activeCell="M1" sqref="M1:O1"/>
    </sheetView>
  </sheetViews>
  <sheetFormatPr defaultRowHeight="15" x14ac:dyDescent="0.25"/>
  <cols>
    <col min="2" max="2" width="22.42578125" customWidth="1"/>
    <col min="7" max="7" width="10.42578125" customWidth="1"/>
    <col min="8" max="8" width="11.7109375" customWidth="1"/>
    <col min="15" max="15" width="11.140625" customWidth="1"/>
    <col min="256" max="256" width="22.42578125" customWidth="1"/>
    <col min="261" max="261" width="10.42578125" customWidth="1"/>
    <col min="262" max="262" width="11.7109375" customWidth="1"/>
    <col min="269" max="269" width="11.140625" customWidth="1"/>
    <col min="512" max="512" width="22.42578125" customWidth="1"/>
    <col min="517" max="517" width="10.42578125" customWidth="1"/>
    <col min="518" max="518" width="11.7109375" customWidth="1"/>
    <col min="525" max="525" width="11.140625" customWidth="1"/>
    <col min="768" max="768" width="22.42578125" customWidth="1"/>
    <col min="773" max="773" width="10.42578125" customWidth="1"/>
    <col min="774" max="774" width="11.7109375" customWidth="1"/>
    <col min="781" max="781" width="11.140625" customWidth="1"/>
    <col min="1024" max="1024" width="22.42578125" customWidth="1"/>
    <col min="1029" max="1029" width="10.42578125" customWidth="1"/>
    <col min="1030" max="1030" width="11.7109375" customWidth="1"/>
    <col min="1037" max="1037" width="11.140625" customWidth="1"/>
    <col min="1280" max="1280" width="22.42578125" customWidth="1"/>
    <col min="1285" max="1285" width="10.42578125" customWidth="1"/>
    <col min="1286" max="1286" width="11.7109375" customWidth="1"/>
    <col min="1293" max="1293" width="11.140625" customWidth="1"/>
    <col min="1536" max="1536" width="22.42578125" customWidth="1"/>
    <col min="1541" max="1541" width="10.42578125" customWidth="1"/>
    <col min="1542" max="1542" width="11.7109375" customWidth="1"/>
    <col min="1549" max="1549" width="11.140625" customWidth="1"/>
    <col min="1792" max="1792" width="22.42578125" customWidth="1"/>
    <col min="1797" max="1797" width="10.42578125" customWidth="1"/>
    <col min="1798" max="1798" width="11.7109375" customWidth="1"/>
    <col min="1805" max="1805" width="11.140625" customWidth="1"/>
    <col min="2048" max="2048" width="22.42578125" customWidth="1"/>
    <col min="2053" max="2053" width="10.42578125" customWidth="1"/>
    <col min="2054" max="2054" width="11.7109375" customWidth="1"/>
    <col min="2061" max="2061" width="11.140625" customWidth="1"/>
    <col min="2304" max="2304" width="22.42578125" customWidth="1"/>
    <col min="2309" max="2309" width="10.42578125" customWidth="1"/>
    <col min="2310" max="2310" width="11.7109375" customWidth="1"/>
    <col min="2317" max="2317" width="11.140625" customWidth="1"/>
    <col min="2560" max="2560" width="22.42578125" customWidth="1"/>
    <col min="2565" max="2565" width="10.42578125" customWidth="1"/>
    <col min="2566" max="2566" width="11.7109375" customWidth="1"/>
    <col min="2573" max="2573" width="11.140625" customWidth="1"/>
    <col min="2816" max="2816" width="22.42578125" customWidth="1"/>
    <col min="2821" max="2821" width="10.42578125" customWidth="1"/>
    <col min="2822" max="2822" width="11.7109375" customWidth="1"/>
    <col min="2829" max="2829" width="11.140625" customWidth="1"/>
    <col min="3072" max="3072" width="22.42578125" customWidth="1"/>
    <col min="3077" max="3077" width="10.42578125" customWidth="1"/>
    <col min="3078" max="3078" width="11.7109375" customWidth="1"/>
    <col min="3085" max="3085" width="11.140625" customWidth="1"/>
    <col min="3328" max="3328" width="22.42578125" customWidth="1"/>
    <col min="3333" max="3333" width="10.42578125" customWidth="1"/>
    <col min="3334" max="3334" width="11.7109375" customWidth="1"/>
    <col min="3341" max="3341" width="11.140625" customWidth="1"/>
    <col min="3584" max="3584" width="22.42578125" customWidth="1"/>
    <col min="3589" max="3589" width="10.42578125" customWidth="1"/>
    <col min="3590" max="3590" width="11.7109375" customWidth="1"/>
    <col min="3597" max="3597" width="11.140625" customWidth="1"/>
    <col min="3840" max="3840" width="22.42578125" customWidth="1"/>
    <col min="3845" max="3845" width="10.42578125" customWidth="1"/>
    <col min="3846" max="3846" width="11.7109375" customWidth="1"/>
    <col min="3853" max="3853" width="11.140625" customWidth="1"/>
    <col min="4096" max="4096" width="22.42578125" customWidth="1"/>
    <col min="4101" max="4101" width="10.42578125" customWidth="1"/>
    <col min="4102" max="4102" width="11.7109375" customWidth="1"/>
    <col min="4109" max="4109" width="11.140625" customWidth="1"/>
    <col min="4352" max="4352" width="22.42578125" customWidth="1"/>
    <col min="4357" max="4357" width="10.42578125" customWidth="1"/>
    <col min="4358" max="4358" width="11.7109375" customWidth="1"/>
    <col min="4365" max="4365" width="11.140625" customWidth="1"/>
    <col min="4608" max="4608" width="22.42578125" customWidth="1"/>
    <col min="4613" max="4613" width="10.42578125" customWidth="1"/>
    <col min="4614" max="4614" width="11.7109375" customWidth="1"/>
    <col min="4621" max="4621" width="11.140625" customWidth="1"/>
    <col min="4864" max="4864" width="22.42578125" customWidth="1"/>
    <col min="4869" max="4869" width="10.42578125" customWidth="1"/>
    <col min="4870" max="4870" width="11.7109375" customWidth="1"/>
    <col min="4877" max="4877" width="11.140625" customWidth="1"/>
    <col min="5120" max="5120" width="22.42578125" customWidth="1"/>
    <col min="5125" max="5125" width="10.42578125" customWidth="1"/>
    <col min="5126" max="5126" width="11.7109375" customWidth="1"/>
    <col min="5133" max="5133" width="11.140625" customWidth="1"/>
    <col min="5376" max="5376" width="22.42578125" customWidth="1"/>
    <col min="5381" max="5381" width="10.42578125" customWidth="1"/>
    <col min="5382" max="5382" width="11.7109375" customWidth="1"/>
    <col min="5389" max="5389" width="11.140625" customWidth="1"/>
    <col min="5632" max="5632" width="22.42578125" customWidth="1"/>
    <col min="5637" max="5637" width="10.42578125" customWidth="1"/>
    <col min="5638" max="5638" width="11.7109375" customWidth="1"/>
    <col min="5645" max="5645" width="11.140625" customWidth="1"/>
    <col min="5888" max="5888" width="22.42578125" customWidth="1"/>
    <col min="5893" max="5893" width="10.42578125" customWidth="1"/>
    <col min="5894" max="5894" width="11.7109375" customWidth="1"/>
    <col min="5901" max="5901" width="11.140625" customWidth="1"/>
    <col min="6144" max="6144" width="22.42578125" customWidth="1"/>
    <col min="6149" max="6149" width="10.42578125" customWidth="1"/>
    <col min="6150" max="6150" width="11.7109375" customWidth="1"/>
    <col min="6157" max="6157" width="11.140625" customWidth="1"/>
    <col min="6400" max="6400" width="22.42578125" customWidth="1"/>
    <col min="6405" max="6405" width="10.42578125" customWidth="1"/>
    <col min="6406" max="6406" width="11.7109375" customWidth="1"/>
    <col min="6413" max="6413" width="11.140625" customWidth="1"/>
    <col min="6656" max="6656" width="22.42578125" customWidth="1"/>
    <col min="6661" max="6661" width="10.42578125" customWidth="1"/>
    <col min="6662" max="6662" width="11.7109375" customWidth="1"/>
    <col min="6669" max="6669" width="11.140625" customWidth="1"/>
    <col min="6912" max="6912" width="22.42578125" customWidth="1"/>
    <col min="6917" max="6917" width="10.42578125" customWidth="1"/>
    <col min="6918" max="6918" width="11.7109375" customWidth="1"/>
    <col min="6925" max="6925" width="11.140625" customWidth="1"/>
    <col min="7168" max="7168" width="22.42578125" customWidth="1"/>
    <col min="7173" max="7173" width="10.42578125" customWidth="1"/>
    <col min="7174" max="7174" width="11.7109375" customWidth="1"/>
    <col min="7181" max="7181" width="11.140625" customWidth="1"/>
    <col min="7424" max="7424" width="22.42578125" customWidth="1"/>
    <col min="7429" max="7429" width="10.42578125" customWidth="1"/>
    <col min="7430" max="7430" width="11.7109375" customWidth="1"/>
    <col min="7437" max="7437" width="11.140625" customWidth="1"/>
    <col min="7680" max="7680" width="22.42578125" customWidth="1"/>
    <col min="7685" max="7685" width="10.42578125" customWidth="1"/>
    <col min="7686" max="7686" width="11.7109375" customWidth="1"/>
    <col min="7693" max="7693" width="11.140625" customWidth="1"/>
    <col min="7936" max="7936" width="22.42578125" customWidth="1"/>
    <col min="7941" max="7941" width="10.42578125" customWidth="1"/>
    <col min="7942" max="7942" width="11.7109375" customWidth="1"/>
    <col min="7949" max="7949" width="11.140625" customWidth="1"/>
    <col min="8192" max="8192" width="22.42578125" customWidth="1"/>
    <col min="8197" max="8197" width="10.42578125" customWidth="1"/>
    <col min="8198" max="8198" width="11.7109375" customWidth="1"/>
    <col min="8205" max="8205" width="11.140625" customWidth="1"/>
    <col min="8448" max="8448" width="22.42578125" customWidth="1"/>
    <col min="8453" max="8453" width="10.42578125" customWidth="1"/>
    <col min="8454" max="8454" width="11.7109375" customWidth="1"/>
    <col min="8461" max="8461" width="11.140625" customWidth="1"/>
    <col min="8704" max="8704" width="22.42578125" customWidth="1"/>
    <col min="8709" max="8709" width="10.42578125" customWidth="1"/>
    <col min="8710" max="8710" width="11.7109375" customWidth="1"/>
    <col min="8717" max="8717" width="11.140625" customWidth="1"/>
    <col min="8960" max="8960" width="22.42578125" customWidth="1"/>
    <col min="8965" max="8965" width="10.42578125" customWidth="1"/>
    <col min="8966" max="8966" width="11.7109375" customWidth="1"/>
    <col min="8973" max="8973" width="11.140625" customWidth="1"/>
    <col min="9216" max="9216" width="22.42578125" customWidth="1"/>
    <col min="9221" max="9221" width="10.42578125" customWidth="1"/>
    <col min="9222" max="9222" width="11.7109375" customWidth="1"/>
    <col min="9229" max="9229" width="11.140625" customWidth="1"/>
    <col min="9472" max="9472" width="22.42578125" customWidth="1"/>
    <col min="9477" max="9477" width="10.42578125" customWidth="1"/>
    <col min="9478" max="9478" width="11.7109375" customWidth="1"/>
    <col min="9485" max="9485" width="11.140625" customWidth="1"/>
    <col min="9728" max="9728" width="22.42578125" customWidth="1"/>
    <col min="9733" max="9733" width="10.42578125" customWidth="1"/>
    <col min="9734" max="9734" width="11.7109375" customWidth="1"/>
    <col min="9741" max="9741" width="11.140625" customWidth="1"/>
    <col min="9984" max="9984" width="22.42578125" customWidth="1"/>
    <col min="9989" max="9989" width="10.42578125" customWidth="1"/>
    <col min="9990" max="9990" width="11.7109375" customWidth="1"/>
    <col min="9997" max="9997" width="11.140625" customWidth="1"/>
    <col min="10240" max="10240" width="22.42578125" customWidth="1"/>
    <col min="10245" max="10245" width="10.42578125" customWidth="1"/>
    <col min="10246" max="10246" width="11.7109375" customWidth="1"/>
    <col min="10253" max="10253" width="11.140625" customWidth="1"/>
    <col min="10496" max="10496" width="22.42578125" customWidth="1"/>
    <col min="10501" max="10501" width="10.42578125" customWidth="1"/>
    <col min="10502" max="10502" width="11.7109375" customWidth="1"/>
    <col min="10509" max="10509" width="11.140625" customWidth="1"/>
    <col min="10752" max="10752" width="22.42578125" customWidth="1"/>
    <col min="10757" max="10757" width="10.42578125" customWidth="1"/>
    <col min="10758" max="10758" width="11.7109375" customWidth="1"/>
    <col min="10765" max="10765" width="11.140625" customWidth="1"/>
    <col min="11008" max="11008" width="22.42578125" customWidth="1"/>
    <col min="11013" max="11013" width="10.42578125" customWidth="1"/>
    <col min="11014" max="11014" width="11.7109375" customWidth="1"/>
    <col min="11021" max="11021" width="11.140625" customWidth="1"/>
    <col min="11264" max="11264" width="22.42578125" customWidth="1"/>
    <col min="11269" max="11269" width="10.42578125" customWidth="1"/>
    <col min="11270" max="11270" width="11.7109375" customWidth="1"/>
    <col min="11277" max="11277" width="11.140625" customWidth="1"/>
    <col min="11520" max="11520" width="22.42578125" customWidth="1"/>
    <col min="11525" max="11525" width="10.42578125" customWidth="1"/>
    <col min="11526" max="11526" width="11.7109375" customWidth="1"/>
    <col min="11533" max="11533" width="11.140625" customWidth="1"/>
    <col min="11776" max="11776" width="22.42578125" customWidth="1"/>
    <col min="11781" max="11781" width="10.42578125" customWidth="1"/>
    <col min="11782" max="11782" width="11.7109375" customWidth="1"/>
    <col min="11789" max="11789" width="11.140625" customWidth="1"/>
    <col min="12032" max="12032" width="22.42578125" customWidth="1"/>
    <col min="12037" max="12037" width="10.42578125" customWidth="1"/>
    <col min="12038" max="12038" width="11.7109375" customWidth="1"/>
    <col min="12045" max="12045" width="11.140625" customWidth="1"/>
    <col min="12288" max="12288" width="22.42578125" customWidth="1"/>
    <col min="12293" max="12293" width="10.42578125" customWidth="1"/>
    <col min="12294" max="12294" width="11.7109375" customWidth="1"/>
    <col min="12301" max="12301" width="11.140625" customWidth="1"/>
    <col min="12544" max="12544" width="22.42578125" customWidth="1"/>
    <col min="12549" max="12549" width="10.42578125" customWidth="1"/>
    <col min="12550" max="12550" width="11.7109375" customWidth="1"/>
    <col min="12557" max="12557" width="11.140625" customWidth="1"/>
    <col min="12800" max="12800" width="22.42578125" customWidth="1"/>
    <col min="12805" max="12805" width="10.42578125" customWidth="1"/>
    <col min="12806" max="12806" width="11.7109375" customWidth="1"/>
    <col min="12813" max="12813" width="11.140625" customWidth="1"/>
    <col min="13056" max="13056" width="22.42578125" customWidth="1"/>
    <col min="13061" max="13061" width="10.42578125" customWidth="1"/>
    <col min="13062" max="13062" width="11.7109375" customWidth="1"/>
    <col min="13069" max="13069" width="11.140625" customWidth="1"/>
    <col min="13312" max="13312" width="22.42578125" customWidth="1"/>
    <col min="13317" max="13317" width="10.42578125" customWidth="1"/>
    <col min="13318" max="13318" width="11.7109375" customWidth="1"/>
    <col min="13325" max="13325" width="11.140625" customWidth="1"/>
    <col min="13568" max="13568" width="22.42578125" customWidth="1"/>
    <col min="13573" max="13573" width="10.42578125" customWidth="1"/>
    <col min="13574" max="13574" width="11.7109375" customWidth="1"/>
    <col min="13581" max="13581" width="11.140625" customWidth="1"/>
    <col min="13824" max="13824" width="22.42578125" customWidth="1"/>
    <col min="13829" max="13829" width="10.42578125" customWidth="1"/>
    <col min="13830" max="13830" width="11.7109375" customWidth="1"/>
    <col min="13837" max="13837" width="11.140625" customWidth="1"/>
    <col min="14080" max="14080" width="22.42578125" customWidth="1"/>
    <col min="14085" max="14085" width="10.42578125" customWidth="1"/>
    <col min="14086" max="14086" width="11.7109375" customWidth="1"/>
    <col min="14093" max="14093" width="11.140625" customWidth="1"/>
    <col min="14336" max="14336" width="22.42578125" customWidth="1"/>
    <col min="14341" max="14341" width="10.42578125" customWidth="1"/>
    <col min="14342" max="14342" width="11.7109375" customWidth="1"/>
    <col min="14349" max="14349" width="11.140625" customWidth="1"/>
    <col min="14592" max="14592" width="22.42578125" customWidth="1"/>
    <col min="14597" max="14597" width="10.42578125" customWidth="1"/>
    <col min="14598" max="14598" width="11.7109375" customWidth="1"/>
    <col min="14605" max="14605" width="11.140625" customWidth="1"/>
    <col min="14848" max="14848" width="22.42578125" customWidth="1"/>
    <col min="14853" max="14853" width="10.42578125" customWidth="1"/>
    <col min="14854" max="14854" width="11.7109375" customWidth="1"/>
    <col min="14861" max="14861" width="11.140625" customWidth="1"/>
    <col min="15104" max="15104" width="22.42578125" customWidth="1"/>
    <col min="15109" max="15109" width="10.42578125" customWidth="1"/>
    <col min="15110" max="15110" width="11.7109375" customWidth="1"/>
    <col min="15117" max="15117" width="11.140625" customWidth="1"/>
    <col min="15360" max="15360" width="22.42578125" customWidth="1"/>
    <col min="15365" max="15365" width="10.42578125" customWidth="1"/>
    <col min="15366" max="15366" width="11.7109375" customWidth="1"/>
    <col min="15373" max="15373" width="11.140625" customWidth="1"/>
    <col min="15616" max="15616" width="22.42578125" customWidth="1"/>
    <col min="15621" max="15621" width="10.42578125" customWidth="1"/>
    <col min="15622" max="15622" width="11.7109375" customWidth="1"/>
    <col min="15629" max="15629" width="11.140625" customWidth="1"/>
    <col min="15872" max="15872" width="22.42578125" customWidth="1"/>
    <col min="15877" max="15877" width="10.42578125" customWidth="1"/>
    <col min="15878" max="15878" width="11.7109375" customWidth="1"/>
    <col min="15885" max="15885" width="11.140625" customWidth="1"/>
    <col min="16128" max="16128" width="22.42578125" customWidth="1"/>
    <col min="16133" max="16133" width="10.42578125" customWidth="1"/>
    <col min="16134" max="16134" width="11.7109375" customWidth="1"/>
    <col min="16141" max="16141" width="11.140625" customWidth="1"/>
  </cols>
  <sheetData>
    <row r="1" spans="1:15" ht="53.25" customHeight="1" x14ac:dyDescent="0.25">
      <c r="A1" s="125"/>
      <c r="B1" s="144"/>
      <c r="C1" s="144"/>
      <c r="D1" s="144"/>
      <c r="E1" s="144"/>
      <c r="F1" s="144"/>
      <c r="G1" s="145"/>
      <c r="H1" s="146"/>
      <c r="I1" s="73"/>
      <c r="J1" s="73"/>
      <c r="K1" s="108"/>
      <c r="L1" s="73"/>
      <c r="M1" s="244" t="s">
        <v>230</v>
      </c>
      <c r="N1" s="244"/>
      <c r="O1" s="244"/>
    </row>
    <row r="2" spans="1:15" ht="18" x14ac:dyDescent="0.25">
      <c r="A2" s="307" t="s">
        <v>154</v>
      </c>
      <c r="B2" s="307"/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307"/>
    </row>
    <row r="3" spans="1:15" ht="52.5" customHeight="1" x14ac:dyDescent="0.25">
      <c r="A3" s="308" t="s">
        <v>155</v>
      </c>
      <c r="B3" s="308"/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  <c r="O3" s="308"/>
    </row>
    <row r="4" spans="1:15" ht="57.75" customHeight="1" x14ac:dyDescent="0.25">
      <c r="A4" s="309" t="s">
        <v>63</v>
      </c>
      <c r="B4" s="309" t="s">
        <v>64</v>
      </c>
      <c r="C4" s="313" t="s">
        <v>156</v>
      </c>
      <c r="D4" s="314"/>
      <c r="E4" s="315" t="s">
        <v>66</v>
      </c>
      <c r="F4" s="316"/>
      <c r="G4" s="317" t="s">
        <v>157</v>
      </c>
      <c r="H4" s="318"/>
      <c r="I4" s="319" t="s">
        <v>158</v>
      </c>
      <c r="J4" s="320"/>
      <c r="K4" s="321" t="s">
        <v>69</v>
      </c>
      <c r="L4" s="322"/>
      <c r="M4" s="311" t="s">
        <v>70</v>
      </c>
      <c r="N4" s="312"/>
      <c r="O4" s="82" t="s">
        <v>153</v>
      </c>
    </row>
    <row r="5" spans="1:15" ht="36" customHeight="1" x14ac:dyDescent="0.25">
      <c r="A5" s="310"/>
      <c r="B5" s="310"/>
      <c r="C5" s="84" t="s">
        <v>72</v>
      </c>
      <c r="D5" s="84" t="s">
        <v>73</v>
      </c>
      <c r="E5" s="84" t="s">
        <v>72</v>
      </c>
      <c r="F5" s="84" t="s">
        <v>73</v>
      </c>
      <c r="G5" s="84" t="s">
        <v>72</v>
      </c>
      <c r="H5" s="84" t="s">
        <v>73</v>
      </c>
      <c r="I5" s="84" t="s">
        <v>72</v>
      </c>
      <c r="J5" s="84" t="s">
        <v>73</v>
      </c>
      <c r="K5" s="84" t="s">
        <v>72</v>
      </c>
      <c r="L5" s="84" t="s">
        <v>73</v>
      </c>
      <c r="M5" s="87" t="s">
        <v>72</v>
      </c>
      <c r="N5" s="88" t="s">
        <v>73</v>
      </c>
      <c r="O5" s="83" t="s">
        <v>74</v>
      </c>
    </row>
    <row r="6" spans="1:15" ht="26.25" x14ac:dyDescent="0.25">
      <c r="A6" s="89">
        <v>560002</v>
      </c>
      <c r="B6" s="90" t="s">
        <v>75</v>
      </c>
      <c r="C6" s="92">
        <v>1340</v>
      </c>
      <c r="D6" s="92">
        <v>1</v>
      </c>
      <c r="E6" s="92">
        <v>16732</v>
      </c>
      <c r="F6" s="92">
        <v>0</v>
      </c>
      <c r="G6" s="115">
        <v>8.0100000000000005E-2</v>
      </c>
      <c r="H6" s="115">
        <v>0</v>
      </c>
      <c r="I6" s="94">
        <v>2.13</v>
      </c>
      <c r="J6" s="116">
        <v>0</v>
      </c>
      <c r="K6" s="95">
        <v>2.13</v>
      </c>
      <c r="L6" s="95">
        <v>0</v>
      </c>
      <c r="M6" s="96"/>
      <c r="N6" s="117"/>
      <c r="O6" s="98">
        <f>K6+L6</f>
        <v>2.13</v>
      </c>
    </row>
    <row r="7" spans="1:15" ht="26.25" x14ac:dyDescent="0.25">
      <c r="A7" s="89">
        <v>560014</v>
      </c>
      <c r="B7" s="90" t="s">
        <v>76</v>
      </c>
      <c r="C7" s="92">
        <v>148</v>
      </c>
      <c r="D7" s="92">
        <v>4</v>
      </c>
      <c r="E7" s="92">
        <v>4183</v>
      </c>
      <c r="F7" s="92">
        <v>48</v>
      </c>
      <c r="G7" s="115">
        <v>3.5400000000000001E-2</v>
      </c>
      <c r="H7" s="115">
        <v>8.3299999999999999E-2</v>
      </c>
      <c r="I7" s="94">
        <v>2.5</v>
      </c>
      <c r="J7" s="116">
        <v>2.4900000000000002</v>
      </c>
      <c r="K7" s="95">
        <v>2.48</v>
      </c>
      <c r="L7" s="95">
        <v>0.02</v>
      </c>
      <c r="M7" s="96"/>
      <c r="N7" s="117"/>
      <c r="O7" s="98">
        <f t="shared" ref="O7:O65" si="0">K7+L7</f>
        <v>2.5</v>
      </c>
    </row>
    <row r="8" spans="1:15" ht="26.25" x14ac:dyDescent="0.25">
      <c r="A8" s="89">
        <v>560017</v>
      </c>
      <c r="B8" s="90" t="s">
        <v>77</v>
      </c>
      <c r="C8" s="92">
        <v>5620</v>
      </c>
      <c r="D8" s="92">
        <v>7</v>
      </c>
      <c r="E8" s="92">
        <v>76368</v>
      </c>
      <c r="F8" s="92">
        <v>2</v>
      </c>
      <c r="G8" s="115">
        <v>7.3599999999999999E-2</v>
      </c>
      <c r="H8" s="115">
        <v>3.5</v>
      </c>
      <c r="I8" s="94">
        <v>2.5</v>
      </c>
      <c r="J8" s="116">
        <v>0</v>
      </c>
      <c r="K8" s="95">
        <v>2.5</v>
      </c>
      <c r="L8" s="95">
        <v>0</v>
      </c>
      <c r="M8" s="96"/>
      <c r="N8" s="117"/>
      <c r="O8" s="98">
        <f t="shared" si="0"/>
        <v>2.5</v>
      </c>
    </row>
    <row r="9" spans="1:15" ht="26.25" x14ac:dyDescent="0.25">
      <c r="A9" s="89">
        <v>560019</v>
      </c>
      <c r="B9" s="90" t="s">
        <v>78</v>
      </c>
      <c r="C9" s="92">
        <v>7105</v>
      </c>
      <c r="D9" s="92">
        <v>299</v>
      </c>
      <c r="E9" s="92">
        <v>88891</v>
      </c>
      <c r="F9" s="92">
        <v>4161</v>
      </c>
      <c r="G9" s="115">
        <v>7.9899999999999999E-2</v>
      </c>
      <c r="H9" s="115">
        <v>7.1900000000000006E-2</v>
      </c>
      <c r="I9" s="94">
        <v>2.15</v>
      </c>
      <c r="J9" s="116">
        <v>2.5</v>
      </c>
      <c r="K9" s="95">
        <v>2.06</v>
      </c>
      <c r="L9" s="95">
        <v>0.1</v>
      </c>
      <c r="M9" s="96"/>
      <c r="N9" s="117"/>
      <c r="O9" s="98">
        <f t="shared" si="0"/>
        <v>2.16</v>
      </c>
    </row>
    <row r="10" spans="1:15" ht="26.25" x14ac:dyDescent="0.25">
      <c r="A10" s="89">
        <v>560021</v>
      </c>
      <c r="B10" s="90" t="s">
        <v>79</v>
      </c>
      <c r="C10" s="92">
        <v>4814</v>
      </c>
      <c r="D10" s="92">
        <v>3595</v>
      </c>
      <c r="E10" s="92">
        <v>55724</v>
      </c>
      <c r="F10" s="92">
        <v>37672</v>
      </c>
      <c r="G10" s="115">
        <v>8.6400000000000005E-2</v>
      </c>
      <c r="H10" s="115">
        <v>9.5399999999999999E-2</v>
      </c>
      <c r="I10" s="94">
        <v>1.55</v>
      </c>
      <c r="J10" s="116">
        <v>2.48</v>
      </c>
      <c r="K10" s="95">
        <v>0.93</v>
      </c>
      <c r="L10" s="95">
        <v>0.99</v>
      </c>
      <c r="M10" s="96"/>
      <c r="N10" s="117"/>
      <c r="O10" s="98">
        <f t="shared" si="0"/>
        <v>1.92</v>
      </c>
    </row>
    <row r="11" spans="1:15" ht="26.25" x14ac:dyDescent="0.25">
      <c r="A11" s="89">
        <v>560022</v>
      </c>
      <c r="B11" s="90" t="s">
        <v>80</v>
      </c>
      <c r="C11" s="92">
        <v>5651</v>
      </c>
      <c r="D11" s="92">
        <v>2059</v>
      </c>
      <c r="E11" s="92">
        <v>66705</v>
      </c>
      <c r="F11" s="92">
        <v>23810</v>
      </c>
      <c r="G11" s="115">
        <v>8.4699999999999998E-2</v>
      </c>
      <c r="H11" s="115">
        <v>8.6499999999999994E-2</v>
      </c>
      <c r="I11" s="94">
        <v>1.71</v>
      </c>
      <c r="J11" s="116">
        <v>2.4900000000000002</v>
      </c>
      <c r="K11" s="95">
        <v>1.27</v>
      </c>
      <c r="L11" s="95">
        <v>0.65</v>
      </c>
      <c r="M11" s="96"/>
      <c r="N11" s="117"/>
      <c r="O11" s="98">
        <f t="shared" si="0"/>
        <v>1.92</v>
      </c>
    </row>
    <row r="12" spans="1:15" x14ac:dyDescent="0.25">
      <c r="A12" s="89">
        <v>560024</v>
      </c>
      <c r="B12" s="90" t="s">
        <v>81</v>
      </c>
      <c r="C12" s="92">
        <v>95</v>
      </c>
      <c r="D12" s="92">
        <v>4872</v>
      </c>
      <c r="E12" s="92">
        <v>2584</v>
      </c>
      <c r="F12" s="92">
        <v>49950</v>
      </c>
      <c r="G12" s="115">
        <v>3.6799999999999999E-2</v>
      </c>
      <c r="H12" s="115">
        <v>9.7500000000000003E-2</v>
      </c>
      <c r="I12" s="94">
        <v>2.5</v>
      </c>
      <c r="J12" s="116">
        <v>2.48</v>
      </c>
      <c r="K12" s="95">
        <v>0.13</v>
      </c>
      <c r="L12" s="95">
        <v>2.36</v>
      </c>
      <c r="M12" s="96"/>
      <c r="N12" s="117"/>
      <c r="O12" s="98">
        <f t="shared" si="0"/>
        <v>2.4900000000000002</v>
      </c>
    </row>
    <row r="13" spans="1:15" ht="26.25" x14ac:dyDescent="0.25">
      <c r="A13" s="89">
        <v>560026</v>
      </c>
      <c r="B13" s="90" t="s">
        <v>82</v>
      </c>
      <c r="C13" s="92">
        <v>7730</v>
      </c>
      <c r="D13" s="92">
        <v>1940</v>
      </c>
      <c r="E13" s="92">
        <v>94223</v>
      </c>
      <c r="F13" s="92">
        <v>18949</v>
      </c>
      <c r="G13" s="115">
        <v>8.2000000000000003E-2</v>
      </c>
      <c r="H13" s="115">
        <v>0.1024</v>
      </c>
      <c r="I13" s="94">
        <v>1.95</v>
      </c>
      <c r="J13" s="116">
        <v>2.48</v>
      </c>
      <c r="K13" s="95">
        <v>1.62</v>
      </c>
      <c r="L13" s="95">
        <v>0.42</v>
      </c>
      <c r="M13" s="96"/>
      <c r="N13" s="117"/>
      <c r="O13" s="98">
        <f t="shared" si="0"/>
        <v>2.04</v>
      </c>
    </row>
    <row r="14" spans="1:15" x14ac:dyDescent="0.25">
      <c r="A14" s="89">
        <v>560032</v>
      </c>
      <c r="B14" s="90" t="s">
        <v>83</v>
      </c>
      <c r="C14" s="92">
        <v>1788</v>
      </c>
      <c r="D14" s="92">
        <v>3</v>
      </c>
      <c r="E14" s="92">
        <v>20899</v>
      </c>
      <c r="F14" s="92">
        <v>0</v>
      </c>
      <c r="G14" s="115">
        <v>8.5599999999999996E-2</v>
      </c>
      <c r="H14" s="115">
        <v>0</v>
      </c>
      <c r="I14" s="94">
        <v>1.63</v>
      </c>
      <c r="J14" s="116">
        <v>0</v>
      </c>
      <c r="K14" s="95">
        <v>1.63</v>
      </c>
      <c r="L14" s="95">
        <v>0</v>
      </c>
      <c r="M14" s="96"/>
      <c r="N14" s="117"/>
      <c r="O14" s="98">
        <f t="shared" si="0"/>
        <v>1.63</v>
      </c>
    </row>
    <row r="15" spans="1:15" x14ac:dyDescent="0.25">
      <c r="A15" s="89">
        <v>560033</v>
      </c>
      <c r="B15" s="90" t="s">
        <v>84</v>
      </c>
      <c r="C15" s="92">
        <v>3312</v>
      </c>
      <c r="D15" s="92">
        <v>5</v>
      </c>
      <c r="E15" s="92">
        <v>40639</v>
      </c>
      <c r="F15" s="92">
        <v>0</v>
      </c>
      <c r="G15" s="115">
        <v>8.1500000000000003E-2</v>
      </c>
      <c r="H15" s="115">
        <v>0</v>
      </c>
      <c r="I15" s="94">
        <v>2</v>
      </c>
      <c r="J15" s="116">
        <v>0</v>
      </c>
      <c r="K15" s="95">
        <v>2</v>
      </c>
      <c r="L15" s="95">
        <v>0</v>
      </c>
      <c r="M15" s="96"/>
      <c r="N15" s="117"/>
      <c r="O15" s="98">
        <f t="shared" si="0"/>
        <v>2</v>
      </c>
    </row>
    <row r="16" spans="1:15" x14ac:dyDescent="0.25">
      <c r="A16" s="89">
        <v>560034</v>
      </c>
      <c r="B16" s="90" t="s">
        <v>85</v>
      </c>
      <c r="C16" s="92">
        <v>2962</v>
      </c>
      <c r="D16" s="92">
        <v>4</v>
      </c>
      <c r="E16" s="92">
        <v>38022</v>
      </c>
      <c r="F16" s="92">
        <v>2</v>
      </c>
      <c r="G16" s="115">
        <v>7.7899999999999997E-2</v>
      </c>
      <c r="H16" s="115">
        <v>2</v>
      </c>
      <c r="I16" s="94">
        <v>2.33</v>
      </c>
      <c r="J16" s="116">
        <v>1.0900000000000001</v>
      </c>
      <c r="K16" s="95">
        <v>2.33</v>
      </c>
      <c r="L16" s="95">
        <v>0</v>
      </c>
      <c r="M16" s="96"/>
      <c r="N16" s="117"/>
      <c r="O16" s="98">
        <f t="shared" si="0"/>
        <v>2.33</v>
      </c>
    </row>
    <row r="17" spans="1:15" x14ac:dyDescent="0.25">
      <c r="A17" s="89">
        <v>560035</v>
      </c>
      <c r="B17" s="90" t="s">
        <v>86</v>
      </c>
      <c r="C17" s="92">
        <v>62</v>
      </c>
      <c r="D17" s="92">
        <v>2653</v>
      </c>
      <c r="E17" s="92">
        <v>1824</v>
      </c>
      <c r="F17" s="92">
        <v>30778</v>
      </c>
      <c r="G17" s="115">
        <v>3.4000000000000002E-2</v>
      </c>
      <c r="H17" s="115">
        <v>8.6199999999999999E-2</v>
      </c>
      <c r="I17" s="94">
        <v>2.5</v>
      </c>
      <c r="J17" s="116">
        <v>2.4900000000000002</v>
      </c>
      <c r="K17" s="95">
        <v>0.15</v>
      </c>
      <c r="L17" s="95">
        <v>2.34</v>
      </c>
      <c r="M17" s="96"/>
      <c r="N17" s="117"/>
      <c r="O17" s="98">
        <f t="shared" si="0"/>
        <v>2.4900000000000002</v>
      </c>
    </row>
    <row r="18" spans="1:15" x14ac:dyDescent="0.25">
      <c r="A18" s="89">
        <v>560036</v>
      </c>
      <c r="B18" s="90" t="s">
        <v>87</v>
      </c>
      <c r="C18" s="92">
        <v>3815</v>
      </c>
      <c r="D18" s="92">
        <v>971</v>
      </c>
      <c r="E18" s="92">
        <v>47543</v>
      </c>
      <c r="F18" s="92">
        <v>10776</v>
      </c>
      <c r="G18" s="115">
        <v>8.0199999999999994E-2</v>
      </c>
      <c r="H18" s="115">
        <v>9.01E-2</v>
      </c>
      <c r="I18" s="94">
        <v>2.12</v>
      </c>
      <c r="J18" s="116">
        <v>2.4900000000000002</v>
      </c>
      <c r="K18" s="95">
        <v>1.74</v>
      </c>
      <c r="L18" s="95">
        <v>0.45</v>
      </c>
      <c r="M18" s="96"/>
      <c r="N18" s="117"/>
      <c r="O18" s="98">
        <f t="shared" si="0"/>
        <v>2.19</v>
      </c>
    </row>
    <row r="19" spans="1:15" ht="26.25" x14ac:dyDescent="0.25">
      <c r="A19" s="89">
        <v>560041</v>
      </c>
      <c r="B19" s="90" t="s">
        <v>88</v>
      </c>
      <c r="C19" s="92">
        <v>25</v>
      </c>
      <c r="D19" s="92">
        <v>1006</v>
      </c>
      <c r="E19" s="92">
        <v>1771</v>
      </c>
      <c r="F19" s="92">
        <v>19478</v>
      </c>
      <c r="G19" s="115">
        <v>1.41E-2</v>
      </c>
      <c r="H19" s="115">
        <v>5.16E-2</v>
      </c>
      <c r="I19" s="94">
        <v>2.5</v>
      </c>
      <c r="J19" s="116">
        <v>2.5</v>
      </c>
      <c r="K19" s="95">
        <v>0.2</v>
      </c>
      <c r="L19" s="95">
        <v>2.2999999999999998</v>
      </c>
      <c r="M19" s="96"/>
      <c r="N19" s="117"/>
      <c r="O19" s="98">
        <f t="shared" si="0"/>
        <v>2.5</v>
      </c>
    </row>
    <row r="20" spans="1:15" x14ac:dyDescent="0.25">
      <c r="A20" s="89">
        <v>560043</v>
      </c>
      <c r="B20" s="90" t="s">
        <v>89</v>
      </c>
      <c r="C20" s="92">
        <v>2197</v>
      </c>
      <c r="D20" s="92">
        <v>366</v>
      </c>
      <c r="E20" s="92">
        <v>21231</v>
      </c>
      <c r="F20" s="92">
        <v>5150</v>
      </c>
      <c r="G20" s="115">
        <v>0.10349999999999999</v>
      </c>
      <c r="H20" s="115">
        <v>7.1099999999999997E-2</v>
      </c>
      <c r="I20" s="94">
        <v>0</v>
      </c>
      <c r="J20" s="116">
        <v>2.5</v>
      </c>
      <c r="K20" s="95">
        <v>0</v>
      </c>
      <c r="L20" s="95">
        <v>0.5</v>
      </c>
      <c r="M20" s="96"/>
      <c r="N20" s="117"/>
      <c r="O20" s="98">
        <f t="shared" si="0"/>
        <v>0.5</v>
      </c>
    </row>
    <row r="21" spans="1:15" x14ac:dyDescent="0.25">
      <c r="A21" s="89">
        <v>560045</v>
      </c>
      <c r="B21" s="90" t="s">
        <v>90</v>
      </c>
      <c r="C21" s="92">
        <v>1585</v>
      </c>
      <c r="D21" s="92">
        <v>487</v>
      </c>
      <c r="E21" s="92">
        <v>19858</v>
      </c>
      <c r="F21" s="92">
        <v>5856</v>
      </c>
      <c r="G21" s="115">
        <v>7.9799999999999996E-2</v>
      </c>
      <c r="H21" s="115">
        <v>8.3199999999999996E-2</v>
      </c>
      <c r="I21" s="94">
        <v>2.15</v>
      </c>
      <c r="J21" s="116">
        <v>2.4900000000000002</v>
      </c>
      <c r="K21" s="95">
        <v>1.66</v>
      </c>
      <c r="L21" s="95">
        <v>0.56999999999999995</v>
      </c>
      <c r="M21" s="96"/>
      <c r="N21" s="117"/>
      <c r="O21" s="98">
        <f t="shared" si="0"/>
        <v>2.23</v>
      </c>
    </row>
    <row r="22" spans="1:15" x14ac:dyDescent="0.25">
      <c r="A22" s="89">
        <v>560047</v>
      </c>
      <c r="B22" s="90" t="s">
        <v>91</v>
      </c>
      <c r="C22" s="92">
        <v>1990</v>
      </c>
      <c r="D22" s="92">
        <v>537</v>
      </c>
      <c r="E22" s="92">
        <v>30223</v>
      </c>
      <c r="F22" s="92">
        <v>8381</v>
      </c>
      <c r="G22" s="115">
        <v>6.5799999999999997E-2</v>
      </c>
      <c r="H22" s="115">
        <v>6.4100000000000004E-2</v>
      </c>
      <c r="I22" s="94">
        <v>2.5</v>
      </c>
      <c r="J22" s="116">
        <v>2.5</v>
      </c>
      <c r="K22" s="95">
        <v>1.95</v>
      </c>
      <c r="L22" s="95">
        <v>0.55000000000000004</v>
      </c>
      <c r="M22" s="96"/>
      <c r="N22" s="117"/>
      <c r="O22" s="98">
        <f t="shared" si="0"/>
        <v>2.5</v>
      </c>
    </row>
    <row r="23" spans="1:15" x14ac:dyDescent="0.25">
      <c r="A23" s="89">
        <v>560052</v>
      </c>
      <c r="B23" s="90" t="s">
        <v>92</v>
      </c>
      <c r="C23" s="92">
        <v>1466</v>
      </c>
      <c r="D23" s="92">
        <v>539</v>
      </c>
      <c r="E23" s="92">
        <v>18001</v>
      </c>
      <c r="F23" s="92">
        <v>5617</v>
      </c>
      <c r="G23" s="115">
        <v>8.14E-2</v>
      </c>
      <c r="H23" s="115">
        <v>9.6000000000000002E-2</v>
      </c>
      <c r="I23" s="94">
        <v>2.0099999999999998</v>
      </c>
      <c r="J23" s="116">
        <v>2.48</v>
      </c>
      <c r="K23" s="95">
        <v>1.53</v>
      </c>
      <c r="L23" s="95">
        <v>0.6</v>
      </c>
      <c r="M23" s="96"/>
      <c r="N23" s="117"/>
      <c r="O23" s="98">
        <f t="shared" si="0"/>
        <v>2.13</v>
      </c>
    </row>
    <row r="24" spans="1:15" x14ac:dyDescent="0.25">
      <c r="A24" s="89">
        <v>560053</v>
      </c>
      <c r="B24" s="90" t="s">
        <v>93</v>
      </c>
      <c r="C24" s="92">
        <v>654</v>
      </c>
      <c r="D24" s="92">
        <v>94</v>
      </c>
      <c r="E24" s="92">
        <v>16174</v>
      </c>
      <c r="F24" s="92">
        <v>4665</v>
      </c>
      <c r="G24" s="115">
        <v>4.0399999999999998E-2</v>
      </c>
      <c r="H24" s="115">
        <v>2.0199999999999999E-2</v>
      </c>
      <c r="I24" s="94">
        <v>2.5</v>
      </c>
      <c r="J24" s="116">
        <v>2.5</v>
      </c>
      <c r="K24" s="95">
        <v>1.95</v>
      </c>
      <c r="L24" s="95">
        <v>0.55000000000000004</v>
      </c>
      <c r="M24" s="96"/>
      <c r="N24" s="117"/>
      <c r="O24" s="98">
        <f t="shared" si="0"/>
        <v>2.5</v>
      </c>
    </row>
    <row r="25" spans="1:15" x14ac:dyDescent="0.25">
      <c r="A25" s="89">
        <v>560054</v>
      </c>
      <c r="B25" s="90" t="s">
        <v>94</v>
      </c>
      <c r="C25" s="92">
        <v>733</v>
      </c>
      <c r="D25" s="92">
        <v>126</v>
      </c>
      <c r="E25" s="92">
        <v>16251</v>
      </c>
      <c r="F25" s="92">
        <v>5304</v>
      </c>
      <c r="G25" s="115">
        <v>4.5100000000000001E-2</v>
      </c>
      <c r="H25" s="115">
        <v>2.3800000000000002E-2</v>
      </c>
      <c r="I25" s="94">
        <v>2.5</v>
      </c>
      <c r="J25" s="116">
        <v>2.5</v>
      </c>
      <c r="K25" s="95">
        <v>1.87</v>
      </c>
      <c r="L25" s="95">
        <v>0.63</v>
      </c>
      <c r="M25" s="96"/>
      <c r="N25" s="117"/>
      <c r="O25" s="98">
        <f t="shared" si="0"/>
        <v>2.5</v>
      </c>
    </row>
    <row r="26" spans="1:15" ht="26.25" x14ac:dyDescent="0.25">
      <c r="A26" s="89">
        <v>560055</v>
      </c>
      <c r="B26" s="90" t="s">
        <v>95</v>
      </c>
      <c r="C26" s="92">
        <v>809</v>
      </c>
      <c r="D26" s="92">
        <v>117</v>
      </c>
      <c r="E26" s="92">
        <v>11462</v>
      </c>
      <c r="F26" s="92">
        <v>2772</v>
      </c>
      <c r="G26" s="115">
        <v>7.0599999999999996E-2</v>
      </c>
      <c r="H26" s="115">
        <v>4.2200000000000001E-2</v>
      </c>
      <c r="I26" s="94">
        <v>2.5</v>
      </c>
      <c r="J26" s="116">
        <v>2.5</v>
      </c>
      <c r="K26" s="95">
        <v>2.02</v>
      </c>
      <c r="L26" s="95">
        <v>0.48</v>
      </c>
      <c r="M26" s="96"/>
      <c r="N26" s="117"/>
      <c r="O26" s="98">
        <f t="shared" si="0"/>
        <v>2.5</v>
      </c>
    </row>
    <row r="27" spans="1:15" x14ac:dyDescent="0.25">
      <c r="A27" s="89">
        <v>560056</v>
      </c>
      <c r="B27" s="90" t="s">
        <v>96</v>
      </c>
      <c r="C27" s="92">
        <v>751</v>
      </c>
      <c r="D27" s="92">
        <v>129</v>
      </c>
      <c r="E27" s="92">
        <v>15607</v>
      </c>
      <c r="F27" s="92">
        <v>3476</v>
      </c>
      <c r="G27" s="115">
        <v>4.8099999999999997E-2</v>
      </c>
      <c r="H27" s="115">
        <v>3.7100000000000001E-2</v>
      </c>
      <c r="I27" s="94">
        <v>2.5</v>
      </c>
      <c r="J27" s="116">
        <v>2.5</v>
      </c>
      <c r="K27" s="95">
        <v>2.0499999999999998</v>
      </c>
      <c r="L27" s="95">
        <v>0.45</v>
      </c>
      <c r="M27" s="96"/>
      <c r="N27" s="117"/>
      <c r="O27" s="98">
        <f t="shared" si="0"/>
        <v>2.5</v>
      </c>
    </row>
    <row r="28" spans="1:15" x14ac:dyDescent="0.25">
      <c r="A28" s="89">
        <v>560057</v>
      </c>
      <c r="B28" s="90" t="s">
        <v>97</v>
      </c>
      <c r="C28" s="92">
        <v>1061</v>
      </c>
      <c r="D28" s="92">
        <v>322</v>
      </c>
      <c r="E28" s="92">
        <v>12562</v>
      </c>
      <c r="F28" s="92">
        <v>3366</v>
      </c>
      <c r="G28" s="115">
        <v>8.4500000000000006E-2</v>
      </c>
      <c r="H28" s="115">
        <v>9.5699999999999993E-2</v>
      </c>
      <c r="I28" s="94">
        <v>1.73</v>
      </c>
      <c r="J28" s="116">
        <v>2.48</v>
      </c>
      <c r="K28" s="95">
        <v>1.37</v>
      </c>
      <c r="L28" s="95">
        <v>0.52</v>
      </c>
      <c r="M28" s="96"/>
      <c r="N28" s="117"/>
      <c r="O28" s="98">
        <f t="shared" si="0"/>
        <v>1.89</v>
      </c>
    </row>
    <row r="29" spans="1:15" x14ac:dyDescent="0.25">
      <c r="A29" s="89">
        <v>560058</v>
      </c>
      <c r="B29" s="90" t="s">
        <v>98</v>
      </c>
      <c r="C29" s="92">
        <v>2632</v>
      </c>
      <c r="D29" s="92">
        <v>495</v>
      </c>
      <c r="E29" s="92">
        <v>35088</v>
      </c>
      <c r="F29" s="92">
        <v>9914</v>
      </c>
      <c r="G29" s="115">
        <v>7.4999999999999997E-2</v>
      </c>
      <c r="H29" s="115">
        <v>4.99E-2</v>
      </c>
      <c r="I29" s="94">
        <v>2.5</v>
      </c>
      <c r="J29" s="116">
        <v>2.5</v>
      </c>
      <c r="K29" s="95">
        <v>1.95</v>
      </c>
      <c r="L29" s="95">
        <v>0.55000000000000004</v>
      </c>
      <c r="M29" s="96"/>
      <c r="N29" s="117"/>
      <c r="O29" s="98">
        <f t="shared" si="0"/>
        <v>2.5</v>
      </c>
    </row>
    <row r="30" spans="1:15" x14ac:dyDescent="0.25">
      <c r="A30" s="89">
        <v>560059</v>
      </c>
      <c r="B30" s="90" t="s">
        <v>99</v>
      </c>
      <c r="C30" s="92">
        <v>506</v>
      </c>
      <c r="D30" s="92">
        <v>82</v>
      </c>
      <c r="E30" s="92">
        <v>10989</v>
      </c>
      <c r="F30" s="92">
        <v>2736</v>
      </c>
      <c r="G30" s="115">
        <v>4.5999999999999999E-2</v>
      </c>
      <c r="H30" s="115">
        <v>0.03</v>
      </c>
      <c r="I30" s="94">
        <v>2.5</v>
      </c>
      <c r="J30" s="116">
        <v>2.5</v>
      </c>
      <c r="K30" s="95">
        <v>2</v>
      </c>
      <c r="L30" s="95">
        <v>0.5</v>
      </c>
      <c r="M30" s="96"/>
      <c r="N30" s="117"/>
      <c r="O30" s="98">
        <f t="shared" si="0"/>
        <v>2.5</v>
      </c>
    </row>
    <row r="31" spans="1:15" x14ac:dyDescent="0.25">
      <c r="A31" s="89">
        <v>560060</v>
      </c>
      <c r="B31" s="90" t="s">
        <v>100</v>
      </c>
      <c r="C31" s="92">
        <v>760</v>
      </c>
      <c r="D31" s="92">
        <v>199</v>
      </c>
      <c r="E31" s="92">
        <v>12388</v>
      </c>
      <c r="F31" s="92">
        <v>3705</v>
      </c>
      <c r="G31" s="115">
        <v>6.13E-2</v>
      </c>
      <c r="H31" s="115">
        <v>5.3699999999999998E-2</v>
      </c>
      <c r="I31" s="94">
        <v>2.5</v>
      </c>
      <c r="J31" s="116">
        <v>2.5</v>
      </c>
      <c r="K31" s="95">
        <v>1.92</v>
      </c>
      <c r="L31" s="95">
        <v>0.57999999999999996</v>
      </c>
      <c r="M31" s="96"/>
      <c r="N31" s="117"/>
      <c r="O31" s="98">
        <f t="shared" si="0"/>
        <v>2.5</v>
      </c>
    </row>
    <row r="32" spans="1:15" x14ac:dyDescent="0.25">
      <c r="A32" s="89">
        <v>560061</v>
      </c>
      <c r="B32" s="90" t="s">
        <v>101</v>
      </c>
      <c r="C32" s="92">
        <v>817</v>
      </c>
      <c r="D32" s="92">
        <v>305</v>
      </c>
      <c r="E32" s="92">
        <v>18227</v>
      </c>
      <c r="F32" s="92">
        <v>5379</v>
      </c>
      <c r="G32" s="115">
        <v>4.48E-2</v>
      </c>
      <c r="H32" s="115">
        <v>5.67E-2</v>
      </c>
      <c r="I32" s="94">
        <v>2.5</v>
      </c>
      <c r="J32" s="116">
        <v>2.5</v>
      </c>
      <c r="K32" s="95">
        <v>1.92</v>
      </c>
      <c r="L32" s="95">
        <v>0.57999999999999996</v>
      </c>
      <c r="M32" s="96"/>
      <c r="N32" s="117"/>
      <c r="O32" s="98">
        <f t="shared" si="0"/>
        <v>2.5</v>
      </c>
    </row>
    <row r="33" spans="1:15" x14ac:dyDescent="0.25">
      <c r="A33" s="89">
        <v>560062</v>
      </c>
      <c r="B33" s="90" t="s">
        <v>102</v>
      </c>
      <c r="C33" s="92">
        <v>1031</v>
      </c>
      <c r="D33" s="92">
        <v>174</v>
      </c>
      <c r="E33" s="92">
        <v>13405</v>
      </c>
      <c r="F33" s="92">
        <v>3298</v>
      </c>
      <c r="G33" s="115">
        <v>7.6899999999999996E-2</v>
      </c>
      <c r="H33" s="115">
        <v>5.28E-2</v>
      </c>
      <c r="I33" s="94">
        <v>2.42</v>
      </c>
      <c r="J33" s="116">
        <v>2.5</v>
      </c>
      <c r="K33" s="95">
        <v>1.94</v>
      </c>
      <c r="L33" s="95">
        <v>0.5</v>
      </c>
      <c r="M33" s="96"/>
      <c r="N33" s="117"/>
      <c r="O33" s="98">
        <f t="shared" si="0"/>
        <v>2.44</v>
      </c>
    </row>
    <row r="34" spans="1:15" ht="26.25" x14ac:dyDescent="0.25">
      <c r="A34" s="89">
        <v>560063</v>
      </c>
      <c r="B34" s="90" t="s">
        <v>103</v>
      </c>
      <c r="C34" s="92">
        <v>494</v>
      </c>
      <c r="D34" s="92">
        <v>106</v>
      </c>
      <c r="E34" s="92">
        <v>14234</v>
      </c>
      <c r="F34" s="92">
        <v>4228</v>
      </c>
      <c r="G34" s="115">
        <v>3.4700000000000002E-2</v>
      </c>
      <c r="H34" s="115">
        <v>2.5100000000000001E-2</v>
      </c>
      <c r="I34" s="94">
        <v>2.5</v>
      </c>
      <c r="J34" s="116">
        <v>2.5</v>
      </c>
      <c r="K34" s="95">
        <v>1.92</v>
      </c>
      <c r="L34" s="95">
        <v>0.57999999999999996</v>
      </c>
      <c r="M34" s="96"/>
      <c r="N34" s="117"/>
      <c r="O34" s="98">
        <f t="shared" si="0"/>
        <v>2.5</v>
      </c>
    </row>
    <row r="35" spans="1:15" x14ac:dyDescent="0.25">
      <c r="A35" s="89">
        <v>560064</v>
      </c>
      <c r="B35" s="90" t="s">
        <v>104</v>
      </c>
      <c r="C35" s="92">
        <v>1946</v>
      </c>
      <c r="D35" s="92">
        <v>327</v>
      </c>
      <c r="E35" s="92">
        <v>31360</v>
      </c>
      <c r="F35" s="92">
        <v>9203</v>
      </c>
      <c r="G35" s="115">
        <v>6.2100000000000002E-2</v>
      </c>
      <c r="H35" s="115">
        <v>3.5499999999999997E-2</v>
      </c>
      <c r="I35" s="94">
        <v>2.5</v>
      </c>
      <c r="J35" s="116">
        <v>2.5</v>
      </c>
      <c r="K35" s="95">
        <v>1.92</v>
      </c>
      <c r="L35" s="95">
        <v>0.57999999999999996</v>
      </c>
      <c r="M35" s="96"/>
      <c r="N35" s="117"/>
      <c r="O35" s="98">
        <f t="shared" si="0"/>
        <v>2.5</v>
      </c>
    </row>
    <row r="36" spans="1:15" x14ac:dyDescent="0.25">
      <c r="A36" s="89">
        <v>560065</v>
      </c>
      <c r="B36" s="90" t="s">
        <v>105</v>
      </c>
      <c r="C36" s="92">
        <v>695</v>
      </c>
      <c r="D36" s="92">
        <v>136</v>
      </c>
      <c r="E36" s="92">
        <v>13287</v>
      </c>
      <c r="F36" s="92">
        <v>3154</v>
      </c>
      <c r="G36" s="115">
        <v>5.2299999999999999E-2</v>
      </c>
      <c r="H36" s="115">
        <v>4.3099999999999999E-2</v>
      </c>
      <c r="I36" s="94">
        <v>2.5</v>
      </c>
      <c r="J36" s="116">
        <v>2.5</v>
      </c>
      <c r="K36" s="95">
        <v>2.02</v>
      </c>
      <c r="L36" s="95">
        <v>0.48</v>
      </c>
      <c r="M36" s="96"/>
      <c r="N36" s="117"/>
      <c r="O36" s="98">
        <f t="shared" si="0"/>
        <v>2.5</v>
      </c>
    </row>
    <row r="37" spans="1:15" x14ac:dyDescent="0.25">
      <c r="A37" s="89">
        <v>560066</v>
      </c>
      <c r="B37" s="90" t="s">
        <v>106</v>
      </c>
      <c r="C37" s="92">
        <v>351</v>
      </c>
      <c r="D37" s="92">
        <v>116</v>
      </c>
      <c r="E37" s="92">
        <v>9079</v>
      </c>
      <c r="F37" s="92">
        <v>2327</v>
      </c>
      <c r="G37" s="115">
        <v>3.8699999999999998E-2</v>
      </c>
      <c r="H37" s="115">
        <v>4.9799999999999997E-2</v>
      </c>
      <c r="I37" s="94">
        <v>2.5</v>
      </c>
      <c r="J37" s="116">
        <v>2.5</v>
      </c>
      <c r="K37" s="95">
        <v>2</v>
      </c>
      <c r="L37" s="95">
        <v>0.5</v>
      </c>
      <c r="M37" s="96"/>
      <c r="N37" s="117"/>
      <c r="O37" s="98">
        <f t="shared" si="0"/>
        <v>2.5</v>
      </c>
    </row>
    <row r="38" spans="1:15" x14ac:dyDescent="0.25">
      <c r="A38" s="89">
        <v>560067</v>
      </c>
      <c r="B38" s="90" t="s">
        <v>107</v>
      </c>
      <c r="C38" s="92">
        <v>1470</v>
      </c>
      <c r="D38" s="92">
        <v>393</v>
      </c>
      <c r="E38" s="92">
        <v>22066</v>
      </c>
      <c r="F38" s="92">
        <v>6952</v>
      </c>
      <c r="G38" s="115">
        <v>6.6600000000000006E-2</v>
      </c>
      <c r="H38" s="115">
        <v>5.6500000000000002E-2</v>
      </c>
      <c r="I38" s="94">
        <v>2.5</v>
      </c>
      <c r="J38" s="116">
        <v>2.5</v>
      </c>
      <c r="K38" s="95">
        <v>1.9</v>
      </c>
      <c r="L38" s="95">
        <v>0.6</v>
      </c>
      <c r="M38" s="96"/>
      <c r="N38" s="117"/>
      <c r="O38" s="98">
        <f t="shared" si="0"/>
        <v>2.5</v>
      </c>
    </row>
    <row r="39" spans="1:15" ht="26.25" x14ac:dyDescent="0.25">
      <c r="A39" s="89">
        <v>560068</v>
      </c>
      <c r="B39" s="90" t="s">
        <v>108</v>
      </c>
      <c r="C39" s="92">
        <v>1423</v>
      </c>
      <c r="D39" s="92">
        <v>282</v>
      </c>
      <c r="E39" s="92">
        <v>25534</v>
      </c>
      <c r="F39" s="92">
        <v>7423</v>
      </c>
      <c r="G39" s="115">
        <v>5.57E-2</v>
      </c>
      <c r="H39" s="115">
        <v>3.7999999999999999E-2</v>
      </c>
      <c r="I39" s="94">
        <v>2.5</v>
      </c>
      <c r="J39" s="116">
        <v>2.5</v>
      </c>
      <c r="K39" s="95">
        <v>1.92</v>
      </c>
      <c r="L39" s="95">
        <v>0.57999999999999996</v>
      </c>
      <c r="M39" s="96"/>
      <c r="N39" s="117"/>
      <c r="O39" s="98">
        <f t="shared" si="0"/>
        <v>2.5</v>
      </c>
    </row>
    <row r="40" spans="1:15" x14ac:dyDescent="0.25">
      <c r="A40" s="89">
        <v>560069</v>
      </c>
      <c r="B40" s="90" t="s">
        <v>109</v>
      </c>
      <c r="C40" s="92">
        <v>1265</v>
      </c>
      <c r="D40" s="92">
        <v>141</v>
      </c>
      <c r="E40" s="92">
        <v>15709</v>
      </c>
      <c r="F40" s="92">
        <v>4350</v>
      </c>
      <c r="G40" s="115">
        <v>8.0500000000000002E-2</v>
      </c>
      <c r="H40" s="115">
        <v>3.2399999999999998E-2</v>
      </c>
      <c r="I40" s="94">
        <v>2.09</v>
      </c>
      <c r="J40" s="116">
        <v>2.5</v>
      </c>
      <c r="K40" s="95">
        <v>1.63</v>
      </c>
      <c r="L40" s="95">
        <v>0.55000000000000004</v>
      </c>
      <c r="M40" s="96"/>
      <c r="N40" s="117"/>
      <c r="O40" s="98">
        <f t="shared" si="0"/>
        <v>2.1800000000000002</v>
      </c>
    </row>
    <row r="41" spans="1:15" x14ac:dyDescent="0.25">
      <c r="A41" s="89">
        <v>560070</v>
      </c>
      <c r="B41" s="90" t="s">
        <v>110</v>
      </c>
      <c r="C41" s="92">
        <v>4006</v>
      </c>
      <c r="D41" s="92">
        <v>1908</v>
      </c>
      <c r="E41" s="92">
        <v>56903</v>
      </c>
      <c r="F41" s="92">
        <v>18373</v>
      </c>
      <c r="G41" s="115">
        <v>7.0400000000000004E-2</v>
      </c>
      <c r="H41" s="115">
        <v>0.1038</v>
      </c>
      <c r="I41" s="94">
        <v>2.5</v>
      </c>
      <c r="J41" s="116">
        <v>2.48</v>
      </c>
      <c r="K41" s="95">
        <v>1.9</v>
      </c>
      <c r="L41" s="95">
        <v>0.6</v>
      </c>
      <c r="M41" s="96"/>
      <c r="N41" s="117"/>
      <c r="O41" s="98">
        <f t="shared" si="0"/>
        <v>2.5</v>
      </c>
    </row>
    <row r="42" spans="1:15" x14ac:dyDescent="0.25">
      <c r="A42" s="89">
        <v>560071</v>
      </c>
      <c r="B42" s="90" t="s">
        <v>111</v>
      </c>
      <c r="C42" s="92">
        <v>1412</v>
      </c>
      <c r="D42" s="92">
        <v>426</v>
      </c>
      <c r="E42" s="92">
        <v>18174</v>
      </c>
      <c r="F42" s="92">
        <v>5992</v>
      </c>
      <c r="G42" s="115">
        <v>7.7700000000000005E-2</v>
      </c>
      <c r="H42" s="115">
        <v>7.1099999999999997E-2</v>
      </c>
      <c r="I42" s="94">
        <v>2.35</v>
      </c>
      <c r="J42" s="116">
        <v>2.5</v>
      </c>
      <c r="K42" s="95">
        <v>1.76</v>
      </c>
      <c r="L42" s="95">
        <v>0.63</v>
      </c>
      <c r="M42" s="96"/>
      <c r="N42" s="117"/>
      <c r="O42" s="98">
        <f t="shared" si="0"/>
        <v>2.39</v>
      </c>
    </row>
    <row r="43" spans="1:15" x14ac:dyDescent="0.25">
      <c r="A43" s="89">
        <v>560072</v>
      </c>
      <c r="B43" s="90" t="s">
        <v>112</v>
      </c>
      <c r="C43" s="92">
        <v>675</v>
      </c>
      <c r="D43" s="92">
        <v>139</v>
      </c>
      <c r="E43" s="92">
        <v>19820</v>
      </c>
      <c r="F43" s="92">
        <v>5382</v>
      </c>
      <c r="G43" s="115">
        <v>3.4099999999999998E-2</v>
      </c>
      <c r="H43" s="115">
        <v>2.58E-2</v>
      </c>
      <c r="I43" s="94">
        <v>2.5</v>
      </c>
      <c r="J43" s="116">
        <v>2.5</v>
      </c>
      <c r="K43" s="95">
        <v>1.97</v>
      </c>
      <c r="L43" s="95">
        <v>0.53</v>
      </c>
      <c r="M43" s="96"/>
      <c r="N43" s="117"/>
      <c r="O43" s="98">
        <f t="shared" si="0"/>
        <v>2.5</v>
      </c>
    </row>
    <row r="44" spans="1:15" x14ac:dyDescent="0.25">
      <c r="A44" s="89">
        <v>560073</v>
      </c>
      <c r="B44" s="90" t="s">
        <v>113</v>
      </c>
      <c r="C44" s="92">
        <v>592</v>
      </c>
      <c r="D44" s="92">
        <v>115</v>
      </c>
      <c r="E44" s="92">
        <v>11088</v>
      </c>
      <c r="F44" s="92">
        <v>2275</v>
      </c>
      <c r="G44" s="115">
        <v>5.3400000000000003E-2</v>
      </c>
      <c r="H44" s="115">
        <v>5.0500000000000003E-2</v>
      </c>
      <c r="I44" s="94">
        <v>2.5</v>
      </c>
      <c r="J44" s="116">
        <v>2.5</v>
      </c>
      <c r="K44" s="95">
        <v>2.0699999999999998</v>
      </c>
      <c r="L44" s="95">
        <v>0.43</v>
      </c>
      <c r="M44" s="96"/>
      <c r="N44" s="117"/>
      <c r="O44" s="98">
        <f t="shared" si="0"/>
        <v>2.5</v>
      </c>
    </row>
    <row r="45" spans="1:15" x14ac:dyDescent="0.25">
      <c r="A45" s="89">
        <v>560074</v>
      </c>
      <c r="B45" s="90" t="s">
        <v>114</v>
      </c>
      <c r="C45" s="92">
        <v>1445</v>
      </c>
      <c r="D45" s="92">
        <v>385</v>
      </c>
      <c r="E45" s="92">
        <v>17472</v>
      </c>
      <c r="F45" s="92">
        <v>5529</v>
      </c>
      <c r="G45" s="115">
        <v>8.2699999999999996E-2</v>
      </c>
      <c r="H45" s="115">
        <v>6.9599999999999995E-2</v>
      </c>
      <c r="I45" s="94">
        <v>1.89</v>
      </c>
      <c r="J45" s="116">
        <v>2.5</v>
      </c>
      <c r="K45" s="95">
        <v>1.44</v>
      </c>
      <c r="L45" s="95">
        <v>0.6</v>
      </c>
      <c r="M45" s="96"/>
      <c r="N45" s="117"/>
      <c r="O45" s="98">
        <f t="shared" si="0"/>
        <v>2.04</v>
      </c>
    </row>
    <row r="46" spans="1:15" x14ac:dyDescent="0.25">
      <c r="A46" s="89">
        <v>560075</v>
      </c>
      <c r="B46" s="90" t="s">
        <v>115</v>
      </c>
      <c r="C46" s="92">
        <v>2717</v>
      </c>
      <c r="D46" s="92">
        <v>677</v>
      </c>
      <c r="E46" s="92">
        <v>29939</v>
      </c>
      <c r="F46" s="92">
        <v>9022</v>
      </c>
      <c r="G46" s="115">
        <v>9.0800000000000006E-2</v>
      </c>
      <c r="H46" s="115">
        <v>7.4999999999999997E-2</v>
      </c>
      <c r="I46" s="94">
        <v>1.1499999999999999</v>
      </c>
      <c r="J46" s="116">
        <v>2.5</v>
      </c>
      <c r="K46" s="95">
        <v>0.89</v>
      </c>
      <c r="L46" s="95">
        <v>0.57999999999999996</v>
      </c>
      <c r="M46" s="96"/>
      <c r="N46" s="117"/>
      <c r="O46" s="98">
        <f t="shared" si="0"/>
        <v>1.47</v>
      </c>
    </row>
    <row r="47" spans="1:15" x14ac:dyDescent="0.25">
      <c r="A47" s="89">
        <v>560076</v>
      </c>
      <c r="B47" s="90" t="s">
        <v>116</v>
      </c>
      <c r="C47" s="92">
        <v>465</v>
      </c>
      <c r="D47" s="92">
        <v>66</v>
      </c>
      <c r="E47" s="92">
        <v>9140</v>
      </c>
      <c r="F47" s="92">
        <v>2508</v>
      </c>
      <c r="G47" s="115">
        <v>5.0900000000000001E-2</v>
      </c>
      <c r="H47" s="115">
        <v>2.63E-2</v>
      </c>
      <c r="I47" s="94">
        <v>2.5</v>
      </c>
      <c r="J47" s="116">
        <v>2.5</v>
      </c>
      <c r="K47" s="95">
        <v>1.95</v>
      </c>
      <c r="L47" s="95">
        <v>0.55000000000000004</v>
      </c>
      <c r="M47" s="96"/>
      <c r="N47" s="117"/>
      <c r="O47" s="98">
        <f t="shared" si="0"/>
        <v>2.5</v>
      </c>
    </row>
    <row r="48" spans="1:15" x14ac:dyDescent="0.25">
      <c r="A48" s="89">
        <v>560077</v>
      </c>
      <c r="B48" s="90" t="s">
        <v>117</v>
      </c>
      <c r="C48" s="92">
        <v>649</v>
      </c>
      <c r="D48" s="92">
        <v>91</v>
      </c>
      <c r="E48" s="92">
        <v>10912</v>
      </c>
      <c r="F48" s="92">
        <v>2235</v>
      </c>
      <c r="G48" s="115">
        <v>5.9499999999999997E-2</v>
      </c>
      <c r="H48" s="115">
        <v>4.07E-2</v>
      </c>
      <c r="I48" s="94">
        <v>2.5</v>
      </c>
      <c r="J48" s="116">
        <v>2.5</v>
      </c>
      <c r="K48" s="95">
        <v>2.0699999999999998</v>
      </c>
      <c r="L48" s="95">
        <v>0.43</v>
      </c>
      <c r="M48" s="96"/>
      <c r="N48" s="117"/>
      <c r="O48" s="98">
        <f t="shared" si="0"/>
        <v>2.5</v>
      </c>
    </row>
    <row r="49" spans="1:15" x14ac:dyDescent="0.25">
      <c r="A49" s="89">
        <v>560078</v>
      </c>
      <c r="B49" s="90" t="s">
        <v>118</v>
      </c>
      <c r="C49" s="92">
        <v>2827</v>
      </c>
      <c r="D49" s="92">
        <v>652</v>
      </c>
      <c r="E49" s="92">
        <v>34160</v>
      </c>
      <c r="F49" s="92">
        <v>11261</v>
      </c>
      <c r="G49" s="115">
        <v>8.2799999999999999E-2</v>
      </c>
      <c r="H49" s="115">
        <v>5.79E-2</v>
      </c>
      <c r="I49" s="94">
        <v>1.88</v>
      </c>
      <c r="J49" s="116">
        <v>2.5</v>
      </c>
      <c r="K49" s="95">
        <v>1.41</v>
      </c>
      <c r="L49" s="95">
        <v>0.63</v>
      </c>
      <c r="M49" s="96"/>
      <c r="N49" s="117"/>
      <c r="O49" s="98">
        <f t="shared" si="0"/>
        <v>2.04</v>
      </c>
    </row>
    <row r="50" spans="1:15" x14ac:dyDescent="0.25">
      <c r="A50" s="89">
        <v>560079</v>
      </c>
      <c r="B50" s="90" t="s">
        <v>119</v>
      </c>
      <c r="C50" s="92">
        <v>2762</v>
      </c>
      <c r="D50" s="92">
        <v>739</v>
      </c>
      <c r="E50" s="92">
        <v>33490</v>
      </c>
      <c r="F50" s="92">
        <v>9718</v>
      </c>
      <c r="G50" s="115">
        <v>8.2500000000000004E-2</v>
      </c>
      <c r="H50" s="115">
        <v>7.5999999999999998E-2</v>
      </c>
      <c r="I50" s="94">
        <v>1.91</v>
      </c>
      <c r="J50" s="116">
        <v>2.5</v>
      </c>
      <c r="K50" s="95">
        <v>1.49</v>
      </c>
      <c r="L50" s="95">
        <v>0.55000000000000004</v>
      </c>
      <c r="M50" s="96"/>
      <c r="N50" s="117"/>
      <c r="O50" s="98">
        <f t="shared" si="0"/>
        <v>2.04</v>
      </c>
    </row>
    <row r="51" spans="1:15" x14ac:dyDescent="0.25">
      <c r="A51" s="89">
        <v>560080</v>
      </c>
      <c r="B51" s="90" t="s">
        <v>120</v>
      </c>
      <c r="C51" s="92">
        <v>788</v>
      </c>
      <c r="D51" s="92">
        <v>232</v>
      </c>
      <c r="E51" s="92">
        <v>17598</v>
      </c>
      <c r="F51" s="92">
        <v>5218</v>
      </c>
      <c r="G51" s="115">
        <v>4.48E-2</v>
      </c>
      <c r="H51" s="115">
        <v>4.4499999999999998E-2</v>
      </c>
      <c r="I51" s="94">
        <v>2.5</v>
      </c>
      <c r="J51" s="116">
        <v>2.5</v>
      </c>
      <c r="K51" s="95">
        <v>1.92</v>
      </c>
      <c r="L51" s="95">
        <v>0.57999999999999996</v>
      </c>
      <c r="M51" s="96"/>
      <c r="N51" s="117"/>
      <c r="O51" s="98">
        <f t="shared" si="0"/>
        <v>2.5</v>
      </c>
    </row>
    <row r="52" spans="1:15" x14ac:dyDescent="0.25">
      <c r="A52" s="89">
        <v>560081</v>
      </c>
      <c r="B52" s="90" t="s">
        <v>121</v>
      </c>
      <c r="C52" s="92">
        <v>1290</v>
      </c>
      <c r="D52" s="92">
        <v>285</v>
      </c>
      <c r="E52" s="92">
        <v>20054</v>
      </c>
      <c r="F52" s="92">
        <v>6538</v>
      </c>
      <c r="G52" s="115">
        <v>6.4299999999999996E-2</v>
      </c>
      <c r="H52" s="115">
        <v>4.36E-2</v>
      </c>
      <c r="I52" s="94">
        <v>2.5</v>
      </c>
      <c r="J52" s="116">
        <v>2.5</v>
      </c>
      <c r="K52" s="95">
        <v>1.87</v>
      </c>
      <c r="L52" s="95">
        <v>0.63</v>
      </c>
      <c r="M52" s="96"/>
      <c r="N52" s="117"/>
      <c r="O52" s="98">
        <f t="shared" si="0"/>
        <v>2.5</v>
      </c>
    </row>
    <row r="53" spans="1:15" x14ac:dyDescent="0.25">
      <c r="A53" s="89">
        <v>560082</v>
      </c>
      <c r="B53" s="90" t="s">
        <v>122</v>
      </c>
      <c r="C53" s="92">
        <v>1072</v>
      </c>
      <c r="D53" s="92">
        <v>279</v>
      </c>
      <c r="E53" s="92">
        <v>15704</v>
      </c>
      <c r="F53" s="92">
        <v>3921</v>
      </c>
      <c r="G53" s="115">
        <v>6.83E-2</v>
      </c>
      <c r="H53" s="115">
        <v>7.1199999999999999E-2</v>
      </c>
      <c r="I53" s="94">
        <v>2.5</v>
      </c>
      <c r="J53" s="116">
        <v>2.5</v>
      </c>
      <c r="K53" s="95">
        <v>2</v>
      </c>
      <c r="L53" s="95">
        <v>0.5</v>
      </c>
      <c r="M53" s="96"/>
      <c r="N53" s="117"/>
      <c r="O53" s="98">
        <f t="shared" si="0"/>
        <v>2.5</v>
      </c>
    </row>
    <row r="54" spans="1:15" x14ac:dyDescent="0.25">
      <c r="A54" s="89">
        <v>560083</v>
      </c>
      <c r="B54" s="90" t="s">
        <v>123</v>
      </c>
      <c r="C54" s="92">
        <v>952</v>
      </c>
      <c r="D54" s="92">
        <v>133</v>
      </c>
      <c r="E54" s="92">
        <v>14255</v>
      </c>
      <c r="F54" s="92">
        <v>3353</v>
      </c>
      <c r="G54" s="115">
        <v>6.6799999999999998E-2</v>
      </c>
      <c r="H54" s="115">
        <v>3.9699999999999999E-2</v>
      </c>
      <c r="I54" s="94">
        <v>2.5</v>
      </c>
      <c r="J54" s="116">
        <v>2.5</v>
      </c>
      <c r="K54" s="95">
        <v>2</v>
      </c>
      <c r="L54" s="95">
        <v>0.48</v>
      </c>
      <c r="M54" s="96"/>
      <c r="N54" s="117"/>
      <c r="O54" s="98">
        <f t="shared" si="0"/>
        <v>2.48</v>
      </c>
    </row>
    <row r="55" spans="1:15" x14ac:dyDescent="0.25">
      <c r="A55" s="89">
        <v>560084</v>
      </c>
      <c r="B55" s="90" t="s">
        <v>124</v>
      </c>
      <c r="C55" s="92">
        <v>1040</v>
      </c>
      <c r="D55" s="92">
        <v>519</v>
      </c>
      <c r="E55" s="92">
        <v>21288</v>
      </c>
      <c r="F55" s="92">
        <v>7444</v>
      </c>
      <c r="G55" s="115">
        <v>4.8899999999999999E-2</v>
      </c>
      <c r="H55" s="115">
        <v>6.9699999999999998E-2</v>
      </c>
      <c r="I55" s="94">
        <v>2.5</v>
      </c>
      <c r="J55" s="116">
        <v>2.5</v>
      </c>
      <c r="K55" s="95">
        <v>2.02</v>
      </c>
      <c r="L55" s="95">
        <v>0.65</v>
      </c>
      <c r="M55" s="96"/>
      <c r="N55" s="117"/>
      <c r="O55" s="98">
        <f t="shared" si="0"/>
        <v>2.67</v>
      </c>
    </row>
    <row r="56" spans="1:15" ht="26.25" x14ac:dyDescent="0.25">
      <c r="A56" s="89">
        <v>560085</v>
      </c>
      <c r="B56" s="90" t="s">
        <v>125</v>
      </c>
      <c r="C56" s="92">
        <v>264</v>
      </c>
      <c r="D56" s="92">
        <v>27</v>
      </c>
      <c r="E56" s="92">
        <v>9740</v>
      </c>
      <c r="F56" s="92">
        <v>521</v>
      </c>
      <c r="G56" s="115">
        <v>2.7099999999999999E-2</v>
      </c>
      <c r="H56" s="115">
        <v>5.1799999999999999E-2</v>
      </c>
      <c r="I56" s="94">
        <v>2.5</v>
      </c>
      <c r="J56" s="116">
        <v>2.5</v>
      </c>
      <c r="K56" s="95">
        <v>2.37</v>
      </c>
      <c r="L56" s="95">
        <v>0.13</v>
      </c>
      <c r="M56" s="96"/>
      <c r="N56" s="117"/>
      <c r="O56" s="98">
        <f t="shared" si="0"/>
        <v>2.5</v>
      </c>
    </row>
    <row r="57" spans="1:15" ht="26.25" x14ac:dyDescent="0.25">
      <c r="A57" s="89">
        <v>560086</v>
      </c>
      <c r="B57" s="90" t="s">
        <v>126</v>
      </c>
      <c r="C57" s="92">
        <v>1281</v>
      </c>
      <c r="D57" s="92">
        <v>40</v>
      </c>
      <c r="E57" s="92">
        <v>18240</v>
      </c>
      <c r="F57" s="92">
        <v>716</v>
      </c>
      <c r="G57" s="115">
        <v>7.0199999999999999E-2</v>
      </c>
      <c r="H57" s="115">
        <v>5.5899999999999998E-2</v>
      </c>
      <c r="I57" s="94">
        <v>2.5</v>
      </c>
      <c r="J57" s="116">
        <v>2.5</v>
      </c>
      <c r="K57" s="95">
        <v>2.4</v>
      </c>
      <c r="L57" s="95">
        <v>0.1</v>
      </c>
      <c r="M57" s="96"/>
      <c r="N57" s="117"/>
      <c r="O57" s="98">
        <f t="shared" si="0"/>
        <v>2.5</v>
      </c>
    </row>
    <row r="58" spans="1:15" ht="26.25" x14ac:dyDescent="0.25">
      <c r="A58" s="89">
        <v>560087</v>
      </c>
      <c r="B58" s="90" t="s">
        <v>127</v>
      </c>
      <c r="C58" s="92">
        <v>1982</v>
      </c>
      <c r="D58" s="92">
        <v>1</v>
      </c>
      <c r="E58" s="92">
        <v>23515</v>
      </c>
      <c r="F58" s="92">
        <v>0</v>
      </c>
      <c r="G58" s="115">
        <v>8.43E-2</v>
      </c>
      <c r="H58" s="115">
        <v>0</v>
      </c>
      <c r="I58" s="94">
        <v>1.75</v>
      </c>
      <c r="J58" s="116">
        <v>0</v>
      </c>
      <c r="K58" s="95">
        <v>1.75</v>
      </c>
      <c r="L58" s="95">
        <v>0</v>
      </c>
      <c r="M58" s="96"/>
      <c r="N58" s="117"/>
      <c r="O58" s="98">
        <f t="shared" si="0"/>
        <v>1.75</v>
      </c>
    </row>
    <row r="59" spans="1:15" ht="26.25" x14ac:dyDescent="0.25">
      <c r="A59" s="89">
        <v>560088</v>
      </c>
      <c r="B59" s="90" t="s">
        <v>128</v>
      </c>
      <c r="C59" s="92">
        <v>256</v>
      </c>
      <c r="D59" s="92">
        <v>0</v>
      </c>
      <c r="E59" s="92">
        <v>5545</v>
      </c>
      <c r="F59" s="92">
        <v>0</v>
      </c>
      <c r="G59" s="115">
        <v>4.6199999999999998E-2</v>
      </c>
      <c r="H59" s="115">
        <v>0</v>
      </c>
      <c r="I59" s="94">
        <v>2.5</v>
      </c>
      <c r="J59" s="116">
        <v>0</v>
      </c>
      <c r="K59" s="95">
        <v>2.5</v>
      </c>
      <c r="L59" s="95">
        <v>0</v>
      </c>
      <c r="M59" s="96"/>
      <c r="N59" s="117"/>
      <c r="O59" s="98">
        <f t="shared" si="0"/>
        <v>2.5</v>
      </c>
    </row>
    <row r="60" spans="1:15" ht="39" x14ac:dyDescent="0.25">
      <c r="A60" s="89">
        <v>560089</v>
      </c>
      <c r="B60" s="90" t="s">
        <v>129</v>
      </c>
      <c r="C60" s="92">
        <v>308</v>
      </c>
      <c r="D60" s="92">
        <v>0</v>
      </c>
      <c r="E60" s="92">
        <v>3715</v>
      </c>
      <c r="F60" s="92">
        <v>0</v>
      </c>
      <c r="G60" s="115">
        <v>8.2900000000000001E-2</v>
      </c>
      <c r="H60" s="115">
        <v>0</v>
      </c>
      <c r="I60" s="94">
        <v>1.87</v>
      </c>
      <c r="J60" s="116">
        <v>0</v>
      </c>
      <c r="K60" s="95">
        <v>1.87</v>
      </c>
      <c r="L60" s="95">
        <v>0</v>
      </c>
      <c r="M60" s="96"/>
      <c r="N60" s="117"/>
      <c r="O60" s="98">
        <f t="shared" si="0"/>
        <v>1.87</v>
      </c>
    </row>
    <row r="61" spans="1:15" ht="39" x14ac:dyDescent="0.25">
      <c r="A61" s="89">
        <v>560096</v>
      </c>
      <c r="B61" s="90" t="s">
        <v>130</v>
      </c>
      <c r="C61" s="92">
        <v>16</v>
      </c>
      <c r="D61" s="92">
        <v>1</v>
      </c>
      <c r="E61" s="92">
        <v>509</v>
      </c>
      <c r="F61" s="92">
        <v>37</v>
      </c>
      <c r="G61" s="115">
        <v>3.1399999999999997E-2</v>
      </c>
      <c r="H61" s="115">
        <v>2.7E-2</v>
      </c>
      <c r="I61" s="94">
        <v>2.5</v>
      </c>
      <c r="J61" s="116">
        <v>2.5</v>
      </c>
      <c r="K61" s="95">
        <v>2.33</v>
      </c>
      <c r="L61" s="95">
        <v>0.18</v>
      </c>
      <c r="M61" s="96"/>
      <c r="N61" s="117"/>
      <c r="O61" s="98">
        <f t="shared" si="0"/>
        <v>2.5099999999999998</v>
      </c>
    </row>
    <row r="62" spans="1:15" ht="26.25" x14ac:dyDescent="0.25">
      <c r="A62" s="89">
        <v>560098</v>
      </c>
      <c r="B62" s="90" t="s">
        <v>131</v>
      </c>
      <c r="C62" s="92">
        <v>192</v>
      </c>
      <c r="D62" s="92">
        <v>1</v>
      </c>
      <c r="E62" s="92">
        <v>5972</v>
      </c>
      <c r="F62" s="92">
        <v>0</v>
      </c>
      <c r="G62" s="115">
        <v>3.2199999999999999E-2</v>
      </c>
      <c r="H62" s="115">
        <v>0</v>
      </c>
      <c r="I62" s="94">
        <v>2.5</v>
      </c>
      <c r="J62" s="116">
        <v>0</v>
      </c>
      <c r="K62" s="95">
        <v>2.5</v>
      </c>
      <c r="L62" s="95">
        <v>0</v>
      </c>
      <c r="M62" s="96"/>
      <c r="N62" s="117"/>
      <c r="O62" s="98">
        <f t="shared" si="0"/>
        <v>2.5</v>
      </c>
    </row>
    <row r="63" spans="1:15" ht="39" x14ac:dyDescent="0.25">
      <c r="A63" s="89">
        <v>560099</v>
      </c>
      <c r="B63" s="90" t="s">
        <v>132</v>
      </c>
      <c r="C63" s="92">
        <v>169</v>
      </c>
      <c r="D63" s="92">
        <v>7</v>
      </c>
      <c r="E63" s="92">
        <v>2395</v>
      </c>
      <c r="F63" s="92">
        <v>159</v>
      </c>
      <c r="G63" s="115">
        <v>7.0599999999999996E-2</v>
      </c>
      <c r="H63" s="115">
        <v>4.3999999999999997E-2</v>
      </c>
      <c r="I63" s="94">
        <v>2.5</v>
      </c>
      <c r="J63" s="116">
        <v>2.5</v>
      </c>
      <c r="K63" s="95">
        <v>2.35</v>
      </c>
      <c r="L63" s="95">
        <v>0.15</v>
      </c>
      <c r="M63" s="96"/>
      <c r="N63" s="117"/>
      <c r="O63" s="98">
        <f t="shared" si="0"/>
        <v>2.5</v>
      </c>
    </row>
    <row r="64" spans="1:15" ht="51.75" x14ac:dyDescent="0.25">
      <c r="A64" s="89">
        <v>560206</v>
      </c>
      <c r="B64" s="90" t="s">
        <v>133</v>
      </c>
      <c r="C64" s="92">
        <v>3842</v>
      </c>
      <c r="D64" s="92">
        <v>8</v>
      </c>
      <c r="E64" s="92">
        <v>74399</v>
      </c>
      <c r="F64" s="92">
        <v>88</v>
      </c>
      <c r="G64" s="115">
        <v>5.16E-2</v>
      </c>
      <c r="H64" s="115">
        <v>9.0899999999999995E-2</v>
      </c>
      <c r="I64" s="94">
        <v>2.5</v>
      </c>
      <c r="J64" s="116">
        <v>2.4900000000000002</v>
      </c>
      <c r="K64" s="95">
        <v>2.5</v>
      </c>
      <c r="L64" s="95">
        <v>0</v>
      </c>
      <c r="M64" s="96"/>
      <c r="N64" s="117"/>
      <c r="O64" s="98">
        <f t="shared" si="0"/>
        <v>2.5</v>
      </c>
    </row>
    <row r="65" spans="1:15" ht="51.75" x14ac:dyDescent="0.25">
      <c r="A65" s="99">
        <v>560214</v>
      </c>
      <c r="B65" s="90" t="s">
        <v>134</v>
      </c>
      <c r="C65" s="92">
        <v>4788</v>
      </c>
      <c r="D65" s="92">
        <v>1322</v>
      </c>
      <c r="E65" s="92">
        <v>82940</v>
      </c>
      <c r="F65" s="92">
        <v>26320</v>
      </c>
      <c r="G65" s="115">
        <v>5.7700000000000001E-2</v>
      </c>
      <c r="H65" s="115">
        <v>5.0200000000000002E-2</v>
      </c>
      <c r="I65" s="94">
        <v>2.5</v>
      </c>
      <c r="J65" s="116">
        <v>2.5</v>
      </c>
      <c r="K65" s="95">
        <v>1.9</v>
      </c>
      <c r="L65" s="95">
        <v>0.6</v>
      </c>
      <c r="M65" s="100"/>
      <c r="N65" s="117"/>
      <c r="O65" s="98">
        <f t="shared" si="0"/>
        <v>2.5</v>
      </c>
    </row>
    <row r="66" spans="1:15" x14ac:dyDescent="0.25">
      <c r="A66" s="101"/>
      <c r="B66" s="102" t="s">
        <v>37</v>
      </c>
      <c r="C66" s="118">
        <v>104893</v>
      </c>
      <c r="D66" s="118">
        <v>30945</v>
      </c>
      <c r="E66" s="118">
        <v>1495810</v>
      </c>
      <c r="F66" s="118">
        <v>429492</v>
      </c>
      <c r="G66" s="115">
        <v>7.0099999999999996E-2</v>
      </c>
      <c r="H66" s="115">
        <v>7.2099999999999997E-2</v>
      </c>
      <c r="I66" s="94"/>
      <c r="J66" s="148"/>
      <c r="K66" s="95"/>
      <c r="L66" s="95"/>
      <c r="M66" s="121"/>
      <c r="N66" s="97"/>
      <c r="O66" s="98"/>
    </row>
  </sheetData>
  <mergeCells count="11">
    <mergeCell ref="M4:N4"/>
    <mergeCell ref="M1:O1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83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view="pageBreakPreview" zoomScale="118" zoomScaleNormal="100" zoomScaleSheetLayoutView="118" workbookViewId="0">
      <pane xSplit="2" ySplit="5" topLeftCell="I6" activePane="bottomRight" state="frozen"/>
      <selection pane="topRight" activeCell="C1" sqref="C1"/>
      <selection pane="bottomLeft" activeCell="A6" sqref="A6"/>
      <selection pane="bottomRight" activeCell="M1" sqref="M1:O1"/>
    </sheetView>
  </sheetViews>
  <sheetFormatPr defaultRowHeight="15" x14ac:dyDescent="0.25"/>
  <cols>
    <col min="1" max="1" width="9.140625" style="70"/>
    <col min="2" max="2" width="26" customWidth="1"/>
    <col min="3" max="3" width="11.28515625" customWidth="1"/>
    <col min="4" max="4" width="9" customWidth="1"/>
    <col min="5" max="5" width="10.7109375" customWidth="1"/>
    <col min="6" max="6" width="10.85546875" customWidth="1"/>
    <col min="7" max="7" width="14.85546875" customWidth="1"/>
    <col min="8" max="8" width="12.5703125" style="146" customWidth="1"/>
    <col min="9" max="9" width="9.42578125" style="108" customWidth="1"/>
    <col min="10" max="10" width="12" style="108" customWidth="1"/>
    <col min="11" max="11" width="9.7109375" style="108" customWidth="1"/>
    <col min="12" max="12" width="8.85546875" style="108" customWidth="1"/>
    <col min="13" max="13" width="16.7109375" style="110" customWidth="1"/>
    <col min="14" max="14" width="13.85546875" style="110" customWidth="1"/>
    <col min="15" max="15" width="12.5703125" style="108" customWidth="1"/>
    <col min="256" max="256" width="26" customWidth="1"/>
    <col min="257" max="257" width="11.28515625" customWidth="1"/>
    <col min="258" max="258" width="9" customWidth="1"/>
    <col min="259" max="259" width="10.7109375" customWidth="1"/>
    <col min="260" max="260" width="10.85546875" customWidth="1"/>
    <col min="261" max="261" width="14.85546875" customWidth="1"/>
    <col min="262" max="262" width="12.5703125" customWidth="1"/>
    <col min="263" max="263" width="9.42578125" customWidth="1"/>
    <col min="264" max="264" width="12" customWidth="1"/>
    <col min="265" max="265" width="9.7109375" customWidth="1"/>
    <col min="266" max="266" width="8.85546875" customWidth="1"/>
    <col min="267" max="267" width="16.7109375" customWidth="1"/>
    <col min="268" max="268" width="13.85546875" customWidth="1"/>
    <col min="269" max="269" width="12.5703125" customWidth="1"/>
    <col min="512" max="512" width="26" customWidth="1"/>
    <col min="513" max="513" width="11.28515625" customWidth="1"/>
    <col min="514" max="514" width="9" customWidth="1"/>
    <col min="515" max="515" width="10.7109375" customWidth="1"/>
    <col min="516" max="516" width="10.85546875" customWidth="1"/>
    <col min="517" max="517" width="14.85546875" customWidth="1"/>
    <col min="518" max="518" width="12.5703125" customWidth="1"/>
    <col min="519" max="519" width="9.42578125" customWidth="1"/>
    <col min="520" max="520" width="12" customWidth="1"/>
    <col min="521" max="521" width="9.7109375" customWidth="1"/>
    <col min="522" max="522" width="8.85546875" customWidth="1"/>
    <col min="523" max="523" width="16.7109375" customWidth="1"/>
    <col min="524" max="524" width="13.85546875" customWidth="1"/>
    <col min="525" max="525" width="12.5703125" customWidth="1"/>
    <col min="768" max="768" width="26" customWidth="1"/>
    <col min="769" max="769" width="11.28515625" customWidth="1"/>
    <col min="770" max="770" width="9" customWidth="1"/>
    <col min="771" max="771" width="10.7109375" customWidth="1"/>
    <col min="772" max="772" width="10.85546875" customWidth="1"/>
    <col min="773" max="773" width="14.85546875" customWidth="1"/>
    <col min="774" max="774" width="12.5703125" customWidth="1"/>
    <col min="775" max="775" width="9.42578125" customWidth="1"/>
    <col min="776" max="776" width="12" customWidth="1"/>
    <col min="777" max="777" width="9.7109375" customWidth="1"/>
    <col min="778" max="778" width="8.85546875" customWidth="1"/>
    <col min="779" max="779" width="16.7109375" customWidth="1"/>
    <col min="780" max="780" width="13.85546875" customWidth="1"/>
    <col min="781" max="781" width="12.5703125" customWidth="1"/>
    <col min="1024" max="1024" width="26" customWidth="1"/>
    <col min="1025" max="1025" width="11.28515625" customWidth="1"/>
    <col min="1026" max="1026" width="9" customWidth="1"/>
    <col min="1027" max="1027" width="10.7109375" customWidth="1"/>
    <col min="1028" max="1028" width="10.85546875" customWidth="1"/>
    <col min="1029" max="1029" width="14.85546875" customWidth="1"/>
    <col min="1030" max="1030" width="12.5703125" customWidth="1"/>
    <col min="1031" max="1031" width="9.42578125" customWidth="1"/>
    <col min="1032" max="1032" width="12" customWidth="1"/>
    <col min="1033" max="1033" width="9.7109375" customWidth="1"/>
    <col min="1034" max="1034" width="8.85546875" customWidth="1"/>
    <col min="1035" max="1035" width="16.7109375" customWidth="1"/>
    <col min="1036" max="1036" width="13.85546875" customWidth="1"/>
    <col min="1037" max="1037" width="12.5703125" customWidth="1"/>
    <col min="1280" max="1280" width="26" customWidth="1"/>
    <col min="1281" max="1281" width="11.28515625" customWidth="1"/>
    <col min="1282" max="1282" width="9" customWidth="1"/>
    <col min="1283" max="1283" width="10.7109375" customWidth="1"/>
    <col min="1284" max="1284" width="10.85546875" customWidth="1"/>
    <col min="1285" max="1285" width="14.85546875" customWidth="1"/>
    <col min="1286" max="1286" width="12.5703125" customWidth="1"/>
    <col min="1287" max="1287" width="9.42578125" customWidth="1"/>
    <col min="1288" max="1288" width="12" customWidth="1"/>
    <col min="1289" max="1289" width="9.7109375" customWidth="1"/>
    <col min="1290" max="1290" width="8.85546875" customWidth="1"/>
    <col min="1291" max="1291" width="16.7109375" customWidth="1"/>
    <col min="1292" max="1292" width="13.85546875" customWidth="1"/>
    <col min="1293" max="1293" width="12.5703125" customWidth="1"/>
    <col min="1536" max="1536" width="26" customWidth="1"/>
    <col min="1537" max="1537" width="11.28515625" customWidth="1"/>
    <col min="1538" max="1538" width="9" customWidth="1"/>
    <col min="1539" max="1539" width="10.7109375" customWidth="1"/>
    <col min="1540" max="1540" width="10.85546875" customWidth="1"/>
    <col min="1541" max="1541" width="14.85546875" customWidth="1"/>
    <col min="1542" max="1542" width="12.5703125" customWidth="1"/>
    <col min="1543" max="1543" width="9.42578125" customWidth="1"/>
    <col min="1544" max="1544" width="12" customWidth="1"/>
    <col min="1545" max="1545" width="9.7109375" customWidth="1"/>
    <col min="1546" max="1546" width="8.85546875" customWidth="1"/>
    <col min="1547" max="1547" width="16.7109375" customWidth="1"/>
    <col min="1548" max="1548" width="13.85546875" customWidth="1"/>
    <col min="1549" max="1549" width="12.5703125" customWidth="1"/>
    <col min="1792" max="1792" width="26" customWidth="1"/>
    <col min="1793" max="1793" width="11.28515625" customWidth="1"/>
    <col min="1794" max="1794" width="9" customWidth="1"/>
    <col min="1795" max="1795" width="10.7109375" customWidth="1"/>
    <col min="1796" max="1796" width="10.85546875" customWidth="1"/>
    <col min="1797" max="1797" width="14.85546875" customWidth="1"/>
    <col min="1798" max="1798" width="12.5703125" customWidth="1"/>
    <col min="1799" max="1799" width="9.42578125" customWidth="1"/>
    <col min="1800" max="1800" width="12" customWidth="1"/>
    <col min="1801" max="1801" width="9.7109375" customWidth="1"/>
    <col min="1802" max="1802" width="8.85546875" customWidth="1"/>
    <col min="1803" max="1803" width="16.7109375" customWidth="1"/>
    <col min="1804" max="1804" width="13.85546875" customWidth="1"/>
    <col min="1805" max="1805" width="12.5703125" customWidth="1"/>
    <col min="2048" max="2048" width="26" customWidth="1"/>
    <col min="2049" max="2049" width="11.28515625" customWidth="1"/>
    <col min="2050" max="2050" width="9" customWidth="1"/>
    <col min="2051" max="2051" width="10.7109375" customWidth="1"/>
    <col min="2052" max="2052" width="10.85546875" customWidth="1"/>
    <col min="2053" max="2053" width="14.85546875" customWidth="1"/>
    <col min="2054" max="2054" width="12.5703125" customWidth="1"/>
    <col min="2055" max="2055" width="9.42578125" customWidth="1"/>
    <col min="2056" max="2056" width="12" customWidth="1"/>
    <col min="2057" max="2057" width="9.7109375" customWidth="1"/>
    <col min="2058" max="2058" width="8.85546875" customWidth="1"/>
    <col min="2059" max="2059" width="16.7109375" customWidth="1"/>
    <col min="2060" max="2060" width="13.85546875" customWidth="1"/>
    <col min="2061" max="2061" width="12.5703125" customWidth="1"/>
    <col min="2304" max="2304" width="26" customWidth="1"/>
    <col min="2305" max="2305" width="11.28515625" customWidth="1"/>
    <col min="2306" max="2306" width="9" customWidth="1"/>
    <col min="2307" max="2307" width="10.7109375" customWidth="1"/>
    <col min="2308" max="2308" width="10.85546875" customWidth="1"/>
    <col min="2309" max="2309" width="14.85546875" customWidth="1"/>
    <col min="2310" max="2310" width="12.5703125" customWidth="1"/>
    <col min="2311" max="2311" width="9.42578125" customWidth="1"/>
    <col min="2312" max="2312" width="12" customWidth="1"/>
    <col min="2313" max="2313" width="9.7109375" customWidth="1"/>
    <col min="2314" max="2314" width="8.85546875" customWidth="1"/>
    <col min="2315" max="2315" width="16.7109375" customWidth="1"/>
    <col min="2316" max="2316" width="13.85546875" customWidth="1"/>
    <col min="2317" max="2317" width="12.5703125" customWidth="1"/>
    <col min="2560" max="2560" width="26" customWidth="1"/>
    <col min="2561" max="2561" width="11.28515625" customWidth="1"/>
    <col min="2562" max="2562" width="9" customWidth="1"/>
    <col min="2563" max="2563" width="10.7109375" customWidth="1"/>
    <col min="2564" max="2564" width="10.85546875" customWidth="1"/>
    <col min="2565" max="2565" width="14.85546875" customWidth="1"/>
    <col min="2566" max="2566" width="12.5703125" customWidth="1"/>
    <col min="2567" max="2567" width="9.42578125" customWidth="1"/>
    <col min="2568" max="2568" width="12" customWidth="1"/>
    <col min="2569" max="2569" width="9.7109375" customWidth="1"/>
    <col min="2570" max="2570" width="8.85546875" customWidth="1"/>
    <col min="2571" max="2571" width="16.7109375" customWidth="1"/>
    <col min="2572" max="2572" width="13.85546875" customWidth="1"/>
    <col min="2573" max="2573" width="12.5703125" customWidth="1"/>
    <col min="2816" max="2816" width="26" customWidth="1"/>
    <col min="2817" max="2817" width="11.28515625" customWidth="1"/>
    <col min="2818" max="2818" width="9" customWidth="1"/>
    <col min="2819" max="2819" width="10.7109375" customWidth="1"/>
    <col min="2820" max="2820" width="10.85546875" customWidth="1"/>
    <col min="2821" max="2821" width="14.85546875" customWidth="1"/>
    <col min="2822" max="2822" width="12.5703125" customWidth="1"/>
    <col min="2823" max="2823" width="9.42578125" customWidth="1"/>
    <col min="2824" max="2824" width="12" customWidth="1"/>
    <col min="2825" max="2825" width="9.7109375" customWidth="1"/>
    <col min="2826" max="2826" width="8.85546875" customWidth="1"/>
    <col min="2827" max="2827" width="16.7109375" customWidth="1"/>
    <col min="2828" max="2828" width="13.85546875" customWidth="1"/>
    <col min="2829" max="2829" width="12.5703125" customWidth="1"/>
    <col min="3072" max="3072" width="26" customWidth="1"/>
    <col min="3073" max="3073" width="11.28515625" customWidth="1"/>
    <col min="3074" max="3074" width="9" customWidth="1"/>
    <col min="3075" max="3075" width="10.7109375" customWidth="1"/>
    <col min="3076" max="3076" width="10.85546875" customWidth="1"/>
    <col min="3077" max="3077" width="14.85546875" customWidth="1"/>
    <col min="3078" max="3078" width="12.5703125" customWidth="1"/>
    <col min="3079" max="3079" width="9.42578125" customWidth="1"/>
    <col min="3080" max="3080" width="12" customWidth="1"/>
    <col min="3081" max="3081" width="9.7109375" customWidth="1"/>
    <col min="3082" max="3082" width="8.85546875" customWidth="1"/>
    <col min="3083" max="3083" width="16.7109375" customWidth="1"/>
    <col min="3084" max="3084" width="13.85546875" customWidth="1"/>
    <col min="3085" max="3085" width="12.5703125" customWidth="1"/>
    <col min="3328" max="3328" width="26" customWidth="1"/>
    <col min="3329" max="3329" width="11.28515625" customWidth="1"/>
    <col min="3330" max="3330" width="9" customWidth="1"/>
    <col min="3331" max="3331" width="10.7109375" customWidth="1"/>
    <col min="3332" max="3332" width="10.85546875" customWidth="1"/>
    <col min="3333" max="3333" width="14.85546875" customWidth="1"/>
    <col min="3334" max="3334" width="12.5703125" customWidth="1"/>
    <col min="3335" max="3335" width="9.42578125" customWidth="1"/>
    <col min="3336" max="3336" width="12" customWidth="1"/>
    <col min="3337" max="3337" width="9.7109375" customWidth="1"/>
    <col min="3338" max="3338" width="8.85546875" customWidth="1"/>
    <col min="3339" max="3339" width="16.7109375" customWidth="1"/>
    <col min="3340" max="3340" width="13.85546875" customWidth="1"/>
    <col min="3341" max="3341" width="12.5703125" customWidth="1"/>
    <col min="3584" max="3584" width="26" customWidth="1"/>
    <col min="3585" max="3585" width="11.28515625" customWidth="1"/>
    <col min="3586" max="3586" width="9" customWidth="1"/>
    <col min="3587" max="3587" width="10.7109375" customWidth="1"/>
    <col min="3588" max="3588" width="10.85546875" customWidth="1"/>
    <col min="3589" max="3589" width="14.85546875" customWidth="1"/>
    <col min="3590" max="3590" width="12.5703125" customWidth="1"/>
    <col min="3591" max="3591" width="9.42578125" customWidth="1"/>
    <col min="3592" max="3592" width="12" customWidth="1"/>
    <col min="3593" max="3593" width="9.7109375" customWidth="1"/>
    <col min="3594" max="3594" width="8.85546875" customWidth="1"/>
    <col min="3595" max="3595" width="16.7109375" customWidth="1"/>
    <col min="3596" max="3596" width="13.85546875" customWidth="1"/>
    <col min="3597" max="3597" width="12.5703125" customWidth="1"/>
    <col min="3840" max="3840" width="26" customWidth="1"/>
    <col min="3841" max="3841" width="11.28515625" customWidth="1"/>
    <col min="3842" max="3842" width="9" customWidth="1"/>
    <col min="3843" max="3843" width="10.7109375" customWidth="1"/>
    <col min="3844" max="3844" width="10.85546875" customWidth="1"/>
    <col min="3845" max="3845" width="14.85546875" customWidth="1"/>
    <col min="3846" max="3846" width="12.5703125" customWidth="1"/>
    <col min="3847" max="3847" width="9.42578125" customWidth="1"/>
    <col min="3848" max="3848" width="12" customWidth="1"/>
    <col min="3849" max="3849" width="9.7109375" customWidth="1"/>
    <col min="3850" max="3850" width="8.85546875" customWidth="1"/>
    <col min="3851" max="3851" width="16.7109375" customWidth="1"/>
    <col min="3852" max="3852" width="13.85546875" customWidth="1"/>
    <col min="3853" max="3853" width="12.5703125" customWidth="1"/>
    <col min="4096" max="4096" width="26" customWidth="1"/>
    <col min="4097" max="4097" width="11.28515625" customWidth="1"/>
    <col min="4098" max="4098" width="9" customWidth="1"/>
    <col min="4099" max="4099" width="10.7109375" customWidth="1"/>
    <col min="4100" max="4100" width="10.85546875" customWidth="1"/>
    <col min="4101" max="4101" width="14.85546875" customWidth="1"/>
    <col min="4102" max="4102" width="12.5703125" customWidth="1"/>
    <col min="4103" max="4103" width="9.42578125" customWidth="1"/>
    <col min="4104" max="4104" width="12" customWidth="1"/>
    <col min="4105" max="4105" width="9.7109375" customWidth="1"/>
    <col min="4106" max="4106" width="8.85546875" customWidth="1"/>
    <col min="4107" max="4107" width="16.7109375" customWidth="1"/>
    <col min="4108" max="4108" width="13.85546875" customWidth="1"/>
    <col min="4109" max="4109" width="12.5703125" customWidth="1"/>
    <col min="4352" max="4352" width="26" customWidth="1"/>
    <col min="4353" max="4353" width="11.28515625" customWidth="1"/>
    <col min="4354" max="4354" width="9" customWidth="1"/>
    <col min="4355" max="4355" width="10.7109375" customWidth="1"/>
    <col min="4356" max="4356" width="10.85546875" customWidth="1"/>
    <col min="4357" max="4357" width="14.85546875" customWidth="1"/>
    <col min="4358" max="4358" width="12.5703125" customWidth="1"/>
    <col min="4359" max="4359" width="9.42578125" customWidth="1"/>
    <col min="4360" max="4360" width="12" customWidth="1"/>
    <col min="4361" max="4361" width="9.7109375" customWidth="1"/>
    <col min="4362" max="4362" width="8.85546875" customWidth="1"/>
    <col min="4363" max="4363" width="16.7109375" customWidth="1"/>
    <col min="4364" max="4364" width="13.85546875" customWidth="1"/>
    <col min="4365" max="4365" width="12.5703125" customWidth="1"/>
    <col min="4608" max="4608" width="26" customWidth="1"/>
    <col min="4609" max="4609" width="11.28515625" customWidth="1"/>
    <col min="4610" max="4610" width="9" customWidth="1"/>
    <col min="4611" max="4611" width="10.7109375" customWidth="1"/>
    <col min="4612" max="4612" width="10.85546875" customWidth="1"/>
    <col min="4613" max="4613" width="14.85546875" customWidth="1"/>
    <col min="4614" max="4614" width="12.5703125" customWidth="1"/>
    <col min="4615" max="4615" width="9.42578125" customWidth="1"/>
    <col min="4616" max="4616" width="12" customWidth="1"/>
    <col min="4617" max="4617" width="9.7109375" customWidth="1"/>
    <col min="4618" max="4618" width="8.85546875" customWidth="1"/>
    <col min="4619" max="4619" width="16.7109375" customWidth="1"/>
    <col min="4620" max="4620" width="13.85546875" customWidth="1"/>
    <col min="4621" max="4621" width="12.5703125" customWidth="1"/>
    <col min="4864" max="4864" width="26" customWidth="1"/>
    <col min="4865" max="4865" width="11.28515625" customWidth="1"/>
    <col min="4866" max="4866" width="9" customWidth="1"/>
    <col min="4867" max="4867" width="10.7109375" customWidth="1"/>
    <col min="4868" max="4868" width="10.85546875" customWidth="1"/>
    <col min="4869" max="4869" width="14.85546875" customWidth="1"/>
    <col min="4870" max="4870" width="12.5703125" customWidth="1"/>
    <col min="4871" max="4871" width="9.42578125" customWidth="1"/>
    <col min="4872" max="4872" width="12" customWidth="1"/>
    <col min="4873" max="4873" width="9.7109375" customWidth="1"/>
    <col min="4874" max="4874" width="8.85546875" customWidth="1"/>
    <col min="4875" max="4875" width="16.7109375" customWidth="1"/>
    <col min="4876" max="4876" width="13.85546875" customWidth="1"/>
    <col min="4877" max="4877" width="12.5703125" customWidth="1"/>
    <col min="5120" max="5120" width="26" customWidth="1"/>
    <col min="5121" max="5121" width="11.28515625" customWidth="1"/>
    <col min="5122" max="5122" width="9" customWidth="1"/>
    <col min="5123" max="5123" width="10.7109375" customWidth="1"/>
    <col min="5124" max="5124" width="10.85546875" customWidth="1"/>
    <col min="5125" max="5125" width="14.85546875" customWidth="1"/>
    <col min="5126" max="5126" width="12.5703125" customWidth="1"/>
    <col min="5127" max="5127" width="9.42578125" customWidth="1"/>
    <col min="5128" max="5128" width="12" customWidth="1"/>
    <col min="5129" max="5129" width="9.7109375" customWidth="1"/>
    <col min="5130" max="5130" width="8.85546875" customWidth="1"/>
    <col min="5131" max="5131" width="16.7109375" customWidth="1"/>
    <col min="5132" max="5132" width="13.85546875" customWidth="1"/>
    <col min="5133" max="5133" width="12.5703125" customWidth="1"/>
    <col min="5376" max="5376" width="26" customWidth="1"/>
    <col min="5377" max="5377" width="11.28515625" customWidth="1"/>
    <col min="5378" max="5378" width="9" customWidth="1"/>
    <col min="5379" max="5379" width="10.7109375" customWidth="1"/>
    <col min="5380" max="5380" width="10.85546875" customWidth="1"/>
    <col min="5381" max="5381" width="14.85546875" customWidth="1"/>
    <col min="5382" max="5382" width="12.5703125" customWidth="1"/>
    <col min="5383" max="5383" width="9.42578125" customWidth="1"/>
    <col min="5384" max="5384" width="12" customWidth="1"/>
    <col min="5385" max="5385" width="9.7109375" customWidth="1"/>
    <col min="5386" max="5386" width="8.85546875" customWidth="1"/>
    <col min="5387" max="5387" width="16.7109375" customWidth="1"/>
    <col min="5388" max="5388" width="13.85546875" customWidth="1"/>
    <col min="5389" max="5389" width="12.5703125" customWidth="1"/>
    <col min="5632" max="5632" width="26" customWidth="1"/>
    <col min="5633" max="5633" width="11.28515625" customWidth="1"/>
    <col min="5634" max="5634" width="9" customWidth="1"/>
    <col min="5635" max="5635" width="10.7109375" customWidth="1"/>
    <col min="5636" max="5636" width="10.85546875" customWidth="1"/>
    <col min="5637" max="5637" width="14.85546875" customWidth="1"/>
    <col min="5638" max="5638" width="12.5703125" customWidth="1"/>
    <col min="5639" max="5639" width="9.42578125" customWidth="1"/>
    <col min="5640" max="5640" width="12" customWidth="1"/>
    <col min="5641" max="5641" width="9.7109375" customWidth="1"/>
    <col min="5642" max="5642" width="8.85546875" customWidth="1"/>
    <col min="5643" max="5643" width="16.7109375" customWidth="1"/>
    <col min="5644" max="5644" width="13.85546875" customWidth="1"/>
    <col min="5645" max="5645" width="12.5703125" customWidth="1"/>
    <col min="5888" max="5888" width="26" customWidth="1"/>
    <col min="5889" max="5889" width="11.28515625" customWidth="1"/>
    <col min="5890" max="5890" width="9" customWidth="1"/>
    <col min="5891" max="5891" width="10.7109375" customWidth="1"/>
    <col min="5892" max="5892" width="10.85546875" customWidth="1"/>
    <col min="5893" max="5893" width="14.85546875" customWidth="1"/>
    <col min="5894" max="5894" width="12.5703125" customWidth="1"/>
    <col min="5895" max="5895" width="9.42578125" customWidth="1"/>
    <col min="5896" max="5896" width="12" customWidth="1"/>
    <col min="5897" max="5897" width="9.7109375" customWidth="1"/>
    <col min="5898" max="5898" width="8.85546875" customWidth="1"/>
    <col min="5899" max="5899" width="16.7109375" customWidth="1"/>
    <col min="5900" max="5900" width="13.85546875" customWidth="1"/>
    <col min="5901" max="5901" width="12.5703125" customWidth="1"/>
    <col min="6144" max="6144" width="26" customWidth="1"/>
    <col min="6145" max="6145" width="11.28515625" customWidth="1"/>
    <col min="6146" max="6146" width="9" customWidth="1"/>
    <col min="6147" max="6147" width="10.7109375" customWidth="1"/>
    <col min="6148" max="6148" width="10.85546875" customWidth="1"/>
    <col min="6149" max="6149" width="14.85546875" customWidth="1"/>
    <col min="6150" max="6150" width="12.5703125" customWidth="1"/>
    <col min="6151" max="6151" width="9.42578125" customWidth="1"/>
    <col min="6152" max="6152" width="12" customWidth="1"/>
    <col min="6153" max="6153" width="9.7109375" customWidth="1"/>
    <col min="6154" max="6154" width="8.85546875" customWidth="1"/>
    <col min="6155" max="6155" width="16.7109375" customWidth="1"/>
    <col min="6156" max="6156" width="13.85546875" customWidth="1"/>
    <col min="6157" max="6157" width="12.5703125" customWidth="1"/>
    <col min="6400" max="6400" width="26" customWidth="1"/>
    <col min="6401" max="6401" width="11.28515625" customWidth="1"/>
    <col min="6402" max="6402" width="9" customWidth="1"/>
    <col min="6403" max="6403" width="10.7109375" customWidth="1"/>
    <col min="6404" max="6404" width="10.85546875" customWidth="1"/>
    <col min="6405" max="6405" width="14.85546875" customWidth="1"/>
    <col min="6406" max="6406" width="12.5703125" customWidth="1"/>
    <col min="6407" max="6407" width="9.42578125" customWidth="1"/>
    <col min="6408" max="6408" width="12" customWidth="1"/>
    <col min="6409" max="6409" width="9.7109375" customWidth="1"/>
    <col min="6410" max="6410" width="8.85546875" customWidth="1"/>
    <col min="6411" max="6411" width="16.7109375" customWidth="1"/>
    <col min="6412" max="6412" width="13.85546875" customWidth="1"/>
    <col min="6413" max="6413" width="12.5703125" customWidth="1"/>
    <col min="6656" max="6656" width="26" customWidth="1"/>
    <col min="6657" max="6657" width="11.28515625" customWidth="1"/>
    <col min="6658" max="6658" width="9" customWidth="1"/>
    <col min="6659" max="6659" width="10.7109375" customWidth="1"/>
    <col min="6660" max="6660" width="10.85546875" customWidth="1"/>
    <col min="6661" max="6661" width="14.85546875" customWidth="1"/>
    <col min="6662" max="6662" width="12.5703125" customWidth="1"/>
    <col min="6663" max="6663" width="9.42578125" customWidth="1"/>
    <col min="6664" max="6664" width="12" customWidth="1"/>
    <col min="6665" max="6665" width="9.7109375" customWidth="1"/>
    <col min="6666" max="6666" width="8.85546875" customWidth="1"/>
    <col min="6667" max="6667" width="16.7109375" customWidth="1"/>
    <col min="6668" max="6668" width="13.85546875" customWidth="1"/>
    <col min="6669" max="6669" width="12.5703125" customWidth="1"/>
    <col min="6912" max="6912" width="26" customWidth="1"/>
    <col min="6913" max="6913" width="11.28515625" customWidth="1"/>
    <col min="6914" max="6914" width="9" customWidth="1"/>
    <col min="6915" max="6915" width="10.7109375" customWidth="1"/>
    <col min="6916" max="6916" width="10.85546875" customWidth="1"/>
    <col min="6917" max="6917" width="14.85546875" customWidth="1"/>
    <col min="6918" max="6918" width="12.5703125" customWidth="1"/>
    <col min="6919" max="6919" width="9.42578125" customWidth="1"/>
    <col min="6920" max="6920" width="12" customWidth="1"/>
    <col min="6921" max="6921" width="9.7109375" customWidth="1"/>
    <col min="6922" max="6922" width="8.85546875" customWidth="1"/>
    <col min="6923" max="6923" width="16.7109375" customWidth="1"/>
    <col min="6924" max="6924" width="13.85546875" customWidth="1"/>
    <col min="6925" max="6925" width="12.5703125" customWidth="1"/>
    <col min="7168" max="7168" width="26" customWidth="1"/>
    <col min="7169" max="7169" width="11.28515625" customWidth="1"/>
    <col min="7170" max="7170" width="9" customWidth="1"/>
    <col min="7171" max="7171" width="10.7109375" customWidth="1"/>
    <col min="7172" max="7172" width="10.85546875" customWidth="1"/>
    <col min="7173" max="7173" width="14.85546875" customWidth="1"/>
    <col min="7174" max="7174" width="12.5703125" customWidth="1"/>
    <col min="7175" max="7175" width="9.42578125" customWidth="1"/>
    <col min="7176" max="7176" width="12" customWidth="1"/>
    <col min="7177" max="7177" width="9.7109375" customWidth="1"/>
    <col min="7178" max="7178" width="8.85546875" customWidth="1"/>
    <col min="7179" max="7179" width="16.7109375" customWidth="1"/>
    <col min="7180" max="7180" width="13.85546875" customWidth="1"/>
    <col min="7181" max="7181" width="12.5703125" customWidth="1"/>
    <col min="7424" max="7424" width="26" customWidth="1"/>
    <col min="7425" max="7425" width="11.28515625" customWidth="1"/>
    <col min="7426" max="7426" width="9" customWidth="1"/>
    <col min="7427" max="7427" width="10.7109375" customWidth="1"/>
    <col min="7428" max="7428" width="10.85546875" customWidth="1"/>
    <col min="7429" max="7429" width="14.85546875" customWidth="1"/>
    <col min="7430" max="7430" width="12.5703125" customWidth="1"/>
    <col min="7431" max="7431" width="9.42578125" customWidth="1"/>
    <col min="7432" max="7432" width="12" customWidth="1"/>
    <col min="7433" max="7433" width="9.7109375" customWidth="1"/>
    <col min="7434" max="7434" width="8.85546875" customWidth="1"/>
    <col min="7435" max="7435" width="16.7109375" customWidth="1"/>
    <col min="7436" max="7436" width="13.85546875" customWidth="1"/>
    <col min="7437" max="7437" width="12.5703125" customWidth="1"/>
    <col min="7680" max="7680" width="26" customWidth="1"/>
    <col min="7681" max="7681" width="11.28515625" customWidth="1"/>
    <col min="7682" max="7682" width="9" customWidth="1"/>
    <col min="7683" max="7683" width="10.7109375" customWidth="1"/>
    <col min="7684" max="7684" width="10.85546875" customWidth="1"/>
    <col min="7685" max="7685" width="14.85546875" customWidth="1"/>
    <col min="7686" max="7686" width="12.5703125" customWidth="1"/>
    <col min="7687" max="7687" width="9.42578125" customWidth="1"/>
    <col min="7688" max="7688" width="12" customWidth="1"/>
    <col min="7689" max="7689" width="9.7109375" customWidth="1"/>
    <col min="7690" max="7690" width="8.85546875" customWidth="1"/>
    <col min="7691" max="7691" width="16.7109375" customWidth="1"/>
    <col min="7692" max="7692" width="13.85546875" customWidth="1"/>
    <col min="7693" max="7693" width="12.5703125" customWidth="1"/>
    <col min="7936" max="7936" width="26" customWidth="1"/>
    <col min="7937" max="7937" width="11.28515625" customWidth="1"/>
    <col min="7938" max="7938" width="9" customWidth="1"/>
    <col min="7939" max="7939" width="10.7109375" customWidth="1"/>
    <col min="7940" max="7940" width="10.85546875" customWidth="1"/>
    <col min="7941" max="7941" width="14.85546875" customWidth="1"/>
    <col min="7942" max="7942" width="12.5703125" customWidth="1"/>
    <col min="7943" max="7943" width="9.42578125" customWidth="1"/>
    <col min="7944" max="7944" width="12" customWidth="1"/>
    <col min="7945" max="7945" width="9.7109375" customWidth="1"/>
    <col min="7946" max="7946" width="8.85546875" customWidth="1"/>
    <col min="7947" max="7947" width="16.7109375" customWidth="1"/>
    <col min="7948" max="7948" width="13.85546875" customWidth="1"/>
    <col min="7949" max="7949" width="12.5703125" customWidth="1"/>
    <col min="8192" max="8192" width="26" customWidth="1"/>
    <col min="8193" max="8193" width="11.28515625" customWidth="1"/>
    <col min="8194" max="8194" width="9" customWidth="1"/>
    <col min="8195" max="8195" width="10.7109375" customWidth="1"/>
    <col min="8196" max="8196" width="10.85546875" customWidth="1"/>
    <col min="8197" max="8197" width="14.85546875" customWidth="1"/>
    <col min="8198" max="8198" width="12.5703125" customWidth="1"/>
    <col min="8199" max="8199" width="9.42578125" customWidth="1"/>
    <col min="8200" max="8200" width="12" customWidth="1"/>
    <col min="8201" max="8201" width="9.7109375" customWidth="1"/>
    <col min="8202" max="8202" width="8.85546875" customWidth="1"/>
    <col min="8203" max="8203" width="16.7109375" customWidth="1"/>
    <col min="8204" max="8204" width="13.85546875" customWidth="1"/>
    <col min="8205" max="8205" width="12.5703125" customWidth="1"/>
    <col min="8448" max="8448" width="26" customWidth="1"/>
    <col min="8449" max="8449" width="11.28515625" customWidth="1"/>
    <col min="8450" max="8450" width="9" customWidth="1"/>
    <col min="8451" max="8451" width="10.7109375" customWidth="1"/>
    <col min="8452" max="8452" width="10.85546875" customWidth="1"/>
    <col min="8453" max="8453" width="14.85546875" customWidth="1"/>
    <col min="8454" max="8454" width="12.5703125" customWidth="1"/>
    <col min="8455" max="8455" width="9.42578125" customWidth="1"/>
    <col min="8456" max="8456" width="12" customWidth="1"/>
    <col min="8457" max="8457" width="9.7109375" customWidth="1"/>
    <col min="8458" max="8458" width="8.85546875" customWidth="1"/>
    <col min="8459" max="8459" width="16.7109375" customWidth="1"/>
    <col min="8460" max="8460" width="13.85546875" customWidth="1"/>
    <col min="8461" max="8461" width="12.5703125" customWidth="1"/>
    <col min="8704" max="8704" width="26" customWidth="1"/>
    <col min="8705" max="8705" width="11.28515625" customWidth="1"/>
    <col min="8706" max="8706" width="9" customWidth="1"/>
    <col min="8707" max="8707" width="10.7109375" customWidth="1"/>
    <col min="8708" max="8708" width="10.85546875" customWidth="1"/>
    <col min="8709" max="8709" width="14.85546875" customWidth="1"/>
    <col min="8710" max="8710" width="12.5703125" customWidth="1"/>
    <col min="8711" max="8711" width="9.42578125" customWidth="1"/>
    <col min="8712" max="8712" width="12" customWidth="1"/>
    <col min="8713" max="8713" width="9.7109375" customWidth="1"/>
    <col min="8714" max="8714" width="8.85546875" customWidth="1"/>
    <col min="8715" max="8715" width="16.7109375" customWidth="1"/>
    <col min="8716" max="8716" width="13.85546875" customWidth="1"/>
    <col min="8717" max="8717" width="12.5703125" customWidth="1"/>
    <col min="8960" max="8960" width="26" customWidth="1"/>
    <col min="8961" max="8961" width="11.28515625" customWidth="1"/>
    <col min="8962" max="8962" width="9" customWidth="1"/>
    <col min="8963" max="8963" width="10.7109375" customWidth="1"/>
    <col min="8964" max="8964" width="10.85546875" customWidth="1"/>
    <col min="8965" max="8965" width="14.85546875" customWidth="1"/>
    <col min="8966" max="8966" width="12.5703125" customWidth="1"/>
    <col min="8967" max="8967" width="9.42578125" customWidth="1"/>
    <col min="8968" max="8968" width="12" customWidth="1"/>
    <col min="8969" max="8969" width="9.7109375" customWidth="1"/>
    <col min="8970" max="8970" width="8.85546875" customWidth="1"/>
    <col min="8971" max="8971" width="16.7109375" customWidth="1"/>
    <col min="8972" max="8972" width="13.85546875" customWidth="1"/>
    <col min="8973" max="8973" width="12.5703125" customWidth="1"/>
    <col min="9216" max="9216" width="26" customWidth="1"/>
    <col min="9217" max="9217" width="11.28515625" customWidth="1"/>
    <col min="9218" max="9218" width="9" customWidth="1"/>
    <col min="9219" max="9219" width="10.7109375" customWidth="1"/>
    <col min="9220" max="9220" width="10.85546875" customWidth="1"/>
    <col min="9221" max="9221" width="14.85546875" customWidth="1"/>
    <col min="9222" max="9222" width="12.5703125" customWidth="1"/>
    <col min="9223" max="9223" width="9.42578125" customWidth="1"/>
    <col min="9224" max="9224" width="12" customWidth="1"/>
    <col min="9225" max="9225" width="9.7109375" customWidth="1"/>
    <col min="9226" max="9226" width="8.85546875" customWidth="1"/>
    <col min="9227" max="9227" width="16.7109375" customWidth="1"/>
    <col min="9228" max="9228" width="13.85546875" customWidth="1"/>
    <col min="9229" max="9229" width="12.5703125" customWidth="1"/>
    <col min="9472" max="9472" width="26" customWidth="1"/>
    <col min="9473" max="9473" width="11.28515625" customWidth="1"/>
    <col min="9474" max="9474" width="9" customWidth="1"/>
    <col min="9475" max="9475" width="10.7109375" customWidth="1"/>
    <col min="9476" max="9476" width="10.85546875" customWidth="1"/>
    <col min="9477" max="9477" width="14.85546875" customWidth="1"/>
    <col min="9478" max="9478" width="12.5703125" customWidth="1"/>
    <col min="9479" max="9479" width="9.42578125" customWidth="1"/>
    <col min="9480" max="9480" width="12" customWidth="1"/>
    <col min="9481" max="9481" width="9.7109375" customWidth="1"/>
    <col min="9482" max="9482" width="8.85546875" customWidth="1"/>
    <col min="9483" max="9483" width="16.7109375" customWidth="1"/>
    <col min="9484" max="9484" width="13.85546875" customWidth="1"/>
    <col min="9485" max="9485" width="12.5703125" customWidth="1"/>
    <col min="9728" max="9728" width="26" customWidth="1"/>
    <col min="9729" max="9729" width="11.28515625" customWidth="1"/>
    <col min="9730" max="9730" width="9" customWidth="1"/>
    <col min="9731" max="9731" width="10.7109375" customWidth="1"/>
    <col min="9732" max="9732" width="10.85546875" customWidth="1"/>
    <col min="9733" max="9733" width="14.85546875" customWidth="1"/>
    <col min="9734" max="9734" width="12.5703125" customWidth="1"/>
    <col min="9735" max="9735" width="9.42578125" customWidth="1"/>
    <col min="9736" max="9736" width="12" customWidth="1"/>
    <col min="9737" max="9737" width="9.7109375" customWidth="1"/>
    <col min="9738" max="9738" width="8.85546875" customWidth="1"/>
    <col min="9739" max="9739" width="16.7109375" customWidth="1"/>
    <col min="9740" max="9740" width="13.85546875" customWidth="1"/>
    <col min="9741" max="9741" width="12.5703125" customWidth="1"/>
    <col min="9984" max="9984" width="26" customWidth="1"/>
    <col min="9985" max="9985" width="11.28515625" customWidth="1"/>
    <col min="9986" max="9986" width="9" customWidth="1"/>
    <col min="9987" max="9987" width="10.7109375" customWidth="1"/>
    <col min="9988" max="9988" width="10.85546875" customWidth="1"/>
    <col min="9989" max="9989" width="14.85546875" customWidth="1"/>
    <col min="9990" max="9990" width="12.5703125" customWidth="1"/>
    <col min="9991" max="9991" width="9.42578125" customWidth="1"/>
    <col min="9992" max="9992" width="12" customWidth="1"/>
    <col min="9993" max="9993" width="9.7109375" customWidth="1"/>
    <col min="9994" max="9994" width="8.85546875" customWidth="1"/>
    <col min="9995" max="9995" width="16.7109375" customWidth="1"/>
    <col min="9996" max="9996" width="13.85546875" customWidth="1"/>
    <col min="9997" max="9997" width="12.5703125" customWidth="1"/>
    <col min="10240" max="10240" width="26" customWidth="1"/>
    <col min="10241" max="10241" width="11.28515625" customWidth="1"/>
    <col min="10242" max="10242" width="9" customWidth="1"/>
    <col min="10243" max="10243" width="10.7109375" customWidth="1"/>
    <col min="10244" max="10244" width="10.85546875" customWidth="1"/>
    <col min="10245" max="10245" width="14.85546875" customWidth="1"/>
    <col min="10246" max="10246" width="12.5703125" customWidth="1"/>
    <col min="10247" max="10247" width="9.42578125" customWidth="1"/>
    <col min="10248" max="10248" width="12" customWidth="1"/>
    <col min="10249" max="10249" width="9.7109375" customWidth="1"/>
    <col min="10250" max="10250" width="8.85546875" customWidth="1"/>
    <col min="10251" max="10251" width="16.7109375" customWidth="1"/>
    <col min="10252" max="10252" width="13.85546875" customWidth="1"/>
    <col min="10253" max="10253" width="12.5703125" customWidth="1"/>
    <col min="10496" max="10496" width="26" customWidth="1"/>
    <col min="10497" max="10497" width="11.28515625" customWidth="1"/>
    <col min="10498" max="10498" width="9" customWidth="1"/>
    <col min="10499" max="10499" width="10.7109375" customWidth="1"/>
    <col min="10500" max="10500" width="10.85546875" customWidth="1"/>
    <col min="10501" max="10501" width="14.85546875" customWidth="1"/>
    <col min="10502" max="10502" width="12.5703125" customWidth="1"/>
    <col min="10503" max="10503" width="9.42578125" customWidth="1"/>
    <col min="10504" max="10504" width="12" customWidth="1"/>
    <col min="10505" max="10505" width="9.7109375" customWidth="1"/>
    <col min="10506" max="10506" width="8.85546875" customWidth="1"/>
    <col min="10507" max="10507" width="16.7109375" customWidth="1"/>
    <col min="10508" max="10508" width="13.85546875" customWidth="1"/>
    <col min="10509" max="10509" width="12.5703125" customWidth="1"/>
    <col min="10752" max="10752" width="26" customWidth="1"/>
    <col min="10753" max="10753" width="11.28515625" customWidth="1"/>
    <col min="10754" max="10754" width="9" customWidth="1"/>
    <col min="10755" max="10755" width="10.7109375" customWidth="1"/>
    <col min="10756" max="10756" width="10.85546875" customWidth="1"/>
    <col min="10757" max="10757" width="14.85546875" customWidth="1"/>
    <col min="10758" max="10758" width="12.5703125" customWidth="1"/>
    <col min="10759" max="10759" width="9.42578125" customWidth="1"/>
    <col min="10760" max="10760" width="12" customWidth="1"/>
    <col min="10761" max="10761" width="9.7109375" customWidth="1"/>
    <col min="10762" max="10762" width="8.85546875" customWidth="1"/>
    <col min="10763" max="10763" width="16.7109375" customWidth="1"/>
    <col min="10764" max="10764" width="13.85546875" customWidth="1"/>
    <col min="10765" max="10765" width="12.5703125" customWidth="1"/>
    <col min="11008" max="11008" width="26" customWidth="1"/>
    <col min="11009" max="11009" width="11.28515625" customWidth="1"/>
    <col min="11010" max="11010" width="9" customWidth="1"/>
    <col min="11011" max="11011" width="10.7109375" customWidth="1"/>
    <col min="11012" max="11012" width="10.85546875" customWidth="1"/>
    <col min="11013" max="11013" width="14.85546875" customWidth="1"/>
    <col min="11014" max="11014" width="12.5703125" customWidth="1"/>
    <col min="11015" max="11015" width="9.42578125" customWidth="1"/>
    <col min="11016" max="11016" width="12" customWidth="1"/>
    <col min="11017" max="11017" width="9.7109375" customWidth="1"/>
    <col min="11018" max="11018" width="8.85546875" customWidth="1"/>
    <col min="11019" max="11019" width="16.7109375" customWidth="1"/>
    <col min="11020" max="11020" width="13.85546875" customWidth="1"/>
    <col min="11021" max="11021" width="12.5703125" customWidth="1"/>
    <col min="11264" max="11264" width="26" customWidth="1"/>
    <col min="11265" max="11265" width="11.28515625" customWidth="1"/>
    <col min="11266" max="11266" width="9" customWidth="1"/>
    <col min="11267" max="11267" width="10.7109375" customWidth="1"/>
    <col min="11268" max="11268" width="10.85546875" customWidth="1"/>
    <col min="11269" max="11269" width="14.85546875" customWidth="1"/>
    <col min="11270" max="11270" width="12.5703125" customWidth="1"/>
    <col min="11271" max="11271" width="9.42578125" customWidth="1"/>
    <col min="11272" max="11272" width="12" customWidth="1"/>
    <col min="11273" max="11273" width="9.7109375" customWidth="1"/>
    <col min="11274" max="11274" width="8.85546875" customWidth="1"/>
    <col min="11275" max="11275" width="16.7109375" customWidth="1"/>
    <col min="11276" max="11276" width="13.85546875" customWidth="1"/>
    <col min="11277" max="11277" width="12.5703125" customWidth="1"/>
    <col min="11520" max="11520" width="26" customWidth="1"/>
    <col min="11521" max="11521" width="11.28515625" customWidth="1"/>
    <col min="11522" max="11522" width="9" customWidth="1"/>
    <col min="11523" max="11523" width="10.7109375" customWidth="1"/>
    <col min="11524" max="11524" width="10.85546875" customWidth="1"/>
    <col min="11525" max="11525" width="14.85546875" customWidth="1"/>
    <col min="11526" max="11526" width="12.5703125" customWidth="1"/>
    <col min="11527" max="11527" width="9.42578125" customWidth="1"/>
    <col min="11528" max="11528" width="12" customWidth="1"/>
    <col min="11529" max="11529" width="9.7109375" customWidth="1"/>
    <col min="11530" max="11530" width="8.85546875" customWidth="1"/>
    <col min="11531" max="11531" width="16.7109375" customWidth="1"/>
    <col min="11532" max="11532" width="13.85546875" customWidth="1"/>
    <col min="11533" max="11533" width="12.5703125" customWidth="1"/>
    <col min="11776" max="11776" width="26" customWidth="1"/>
    <col min="11777" max="11777" width="11.28515625" customWidth="1"/>
    <col min="11778" max="11778" width="9" customWidth="1"/>
    <col min="11779" max="11779" width="10.7109375" customWidth="1"/>
    <col min="11780" max="11780" width="10.85546875" customWidth="1"/>
    <col min="11781" max="11781" width="14.85546875" customWidth="1"/>
    <col min="11782" max="11782" width="12.5703125" customWidth="1"/>
    <col min="11783" max="11783" width="9.42578125" customWidth="1"/>
    <col min="11784" max="11784" width="12" customWidth="1"/>
    <col min="11785" max="11785" width="9.7109375" customWidth="1"/>
    <col min="11786" max="11786" width="8.85546875" customWidth="1"/>
    <col min="11787" max="11787" width="16.7109375" customWidth="1"/>
    <col min="11788" max="11788" width="13.85546875" customWidth="1"/>
    <col min="11789" max="11789" width="12.5703125" customWidth="1"/>
    <col min="12032" max="12032" width="26" customWidth="1"/>
    <col min="12033" max="12033" width="11.28515625" customWidth="1"/>
    <col min="12034" max="12034" width="9" customWidth="1"/>
    <col min="12035" max="12035" width="10.7109375" customWidth="1"/>
    <col min="12036" max="12036" width="10.85546875" customWidth="1"/>
    <col min="12037" max="12037" width="14.85546875" customWidth="1"/>
    <col min="12038" max="12038" width="12.5703125" customWidth="1"/>
    <col min="12039" max="12039" width="9.42578125" customWidth="1"/>
    <col min="12040" max="12040" width="12" customWidth="1"/>
    <col min="12041" max="12041" width="9.7109375" customWidth="1"/>
    <col min="12042" max="12042" width="8.85546875" customWidth="1"/>
    <col min="12043" max="12043" width="16.7109375" customWidth="1"/>
    <col min="12044" max="12044" width="13.85546875" customWidth="1"/>
    <col min="12045" max="12045" width="12.5703125" customWidth="1"/>
    <col min="12288" max="12288" width="26" customWidth="1"/>
    <col min="12289" max="12289" width="11.28515625" customWidth="1"/>
    <col min="12290" max="12290" width="9" customWidth="1"/>
    <col min="12291" max="12291" width="10.7109375" customWidth="1"/>
    <col min="12292" max="12292" width="10.85546875" customWidth="1"/>
    <col min="12293" max="12293" width="14.85546875" customWidth="1"/>
    <col min="12294" max="12294" width="12.5703125" customWidth="1"/>
    <col min="12295" max="12295" width="9.42578125" customWidth="1"/>
    <col min="12296" max="12296" width="12" customWidth="1"/>
    <col min="12297" max="12297" width="9.7109375" customWidth="1"/>
    <col min="12298" max="12298" width="8.85546875" customWidth="1"/>
    <col min="12299" max="12299" width="16.7109375" customWidth="1"/>
    <col min="12300" max="12300" width="13.85546875" customWidth="1"/>
    <col min="12301" max="12301" width="12.5703125" customWidth="1"/>
    <col min="12544" max="12544" width="26" customWidth="1"/>
    <col min="12545" max="12545" width="11.28515625" customWidth="1"/>
    <col min="12546" max="12546" width="9" customWidth="1"/>
    <col min="12547" max="12547" width="10.7109375" customWidth="1"/>
    <col min="12548" max="12548" width="10.85546875" customWidth="1"/>
    <col min="12549" max="12549" width="14.85546875" customWidth="1"/>
    <col min="12550" max="12550" width="12.5703125" customWidth="1"/>
    <col min="12551" max="12551" width="9.42578125" customWidth="1"/>
    <col min="12552" max="12552" width="12" customWidth="1"/>
    <col min="12553" max="12553" width="9.7109375" customWidth="1"/>
    <col min="12554" max="12554" width="8.85546875" customWidth="1"/>
    <col min="12555" max="12555" width="16.7109375" customWidth="1"/>
    <col min="12556" max="12556" width="13.85546875" customWidth="1"/>
    <col min="12557" max="12557" width="12.5703125" customWidth="1"/>
    <col min="12800" max="12800" width="26" customWidth="1"/>
    <col min="12801" max="12801" width="11.28515625" customWidth="1"/>
    <col min="12802" max="12802" width="9" customWidth="1"/>
    <col min="12803" max="12803" width="10.7109375" customWidth="1"/>
    <col min="12804" max="12804" width="10.85546875" customWidth="1"/>
    <col min="12805" max="12805" width="14.85546875" customWidth="1"/>
    <col min="12806" max="12806" width="12.5703125" customWidth="1"/>
    <col min="12807" max="12807" width="9.42578125" customWidth="1"/>
    <col min="12808" max="12808" width="12" customWidth="1"/>
    <col min="12809" max="12809" width="9.7109375" customWidth="1"/>
    <col min="12810" max="12810" width="8.85546875" customWidth="1"/>
    <col min="12811" max="12811" width="16.7109375" customWidth="1"/>
    <col min="12812" max="12812" width="13.85546875" customWidth="1"/>
    <col min="12813" max="12813" width="12.5703125" customWidth="1"/>
    <col min="13056" max="13056" width="26" customWidth="1"/>
    <col min="13057" max="13057" width="11.28515625" customWidth="1"/>
    <col min="13058" max="13058" width="9" customWidth="1"/>
    <col min="13059" max="13059" width="10.7109375" customWidth="1"/>
    <col min="13060" max="13060" width="10.85546875" customWidth="1"/>
    <col min="13061" max="13061" width="14.85546875" customWidth="1"/>
    <col min="13062" max="13062" width="12.5703125" customWidth="1"/>
    <col min="13063" max="13063" width="9.42578125" customWidth="1"/>
    <col min="13064" max="13064" width="12" customWidth="1"/>
    <col min="13065" max="13065" width="9.7109375" customWidth="1"/>
    <col min="13066" max="13066" width="8.85546875" customWidth="1"/>
    <col min="13067" max="13067" width="16.7109375" customWidth="1"/>
    <col min="13068" max="13068" width="13.85546875" customWidth="1"/>
    <col min="13069" max="13069" width="12.5703125" customWidth="1"/>
    <col min="13312" max="13312" width="26" customWidth="1"/>
    <col min="13313" max="13313" width="11.28515625" customWidth="1"/>
    <col min="13314" max="13314" width="9" customWidth="1"/>
    <col min="13315" max="13315" width="10.7109375" customWidth="1"/>
    <col min="13316" max="13316" width="10.85546875" customWidth="1"/>
    <col min="13317" max="13317" width="14.85546875" customWidth="1"/>
    <col min="13318" max="13318" width="12.5703125" customWidth="1"/>
    <col min="13319" max="13319" width="9.42578125" customWidth="1"/>
    <col min="13320" max="13320" width="12" customWidth="1"/>
    <col min="13321" max="13321" width="9.7109375" customWidth="1"/>
    <col min="13322" max="13322" width="8.85546875" customWidth="1"/>
    <col min="13323" max="13323" width="16.7109375" customWidth="1"/>
    <col min="13324" max="13324" width="13.85546875" customWidth="1"/>
    <col min="13325" max="13325" width="12.5703125" customWidth="1"/>
    <col min="13568" max="13568" width="26" customWidth="1"/>
    <col min="13569" max="13569" width="11.28515625" customWidth="1"/>
    <col min="13570" max="13570" width="9" customWidth="1"/>
    <col min="13571" max="13571" width="10.7109375" customWidth="1"/>
    <col min="13572" max="13572" width="10.85546875" customWidth="1"/>
    <col min="13573" max="13573" width="14.85546875" customWidth="1"/>
    <col min="13574" max="13574" width="12.5703125" customWidth="1"/>
    <col min="13575" max="13575" width="9.42578125" customWidth="1"/>
    <col min="13576" max="13576" width="12" customWidth="1"/>
    <col min="13577" max="13577" width="9.7109375" customWidth="1"/>
    <col min="13578" max="13578" width="8.85546875" customWidth="1"/>
    <col min="13579" max="13579" width="16.7109375" customWidth="1"/>
    <col min="13580" max="13580" width="13.85546875" customWidth="1"/>
    <col min="13581" max="13581" width="12.5703125" customWidth="1"/>
    <col min="13824" max="13824" width="26" customWidth="1"/>
    <col min="13825" max="13825" width="11.28515625" customWidth="1"/>
    <col min="13826" max="13826" width="9" customWidth="1"/>
    <col min="13827" max="13827" width="10.7109375" customWidth="1"/>
    <col min="13828" max="13828" width="10.85546875" customWidth="1"/>
    <col min="13829" max="13829" width="14.85546875" customWidth="1"/>
    <col min="13830" max="13830" width="12.5703125" customWidth="1"/>
    <col min="13831" max="13831" width="9.42578125" customWidth="1"/>
    <col min="13832" max="13832" width="12" customWidth="1"/>
    <col min="13833" max="13833" width="9.7109375" customWidth="1"/>
    <col min="13834" max="13834" width="8.85546875" customWidth="1"/>
    <col min="13835" max="13835" width="16.7109375" customWidth="1"/>
    <col min="13836" max="13836" width="13.85546875" customWidth="1"/>
    <col min="13837" max="13837" width="12.5703125" customWidth="1"/>
    <col min="14080" max="14080" width="26" customWidth="1"/>
    <col min="14081" max="14081" width="11.28515625" customWidth="1"/>
    <col min="14082" max="14082" width="9" customWidth="1"/>
    <col min="14083" max="14083" width="10.7109375" customWidth="1"/>
    <col min="14084" max="14084" width="10.85546875" customWidth="1"/>
    <col min="14085" max="14085" width="14.85546875" customWidth="1"/>
    <col min="14086" max="14086" width="12.5703125" customWidth="1"/>
    <col min="14087" max="14087" width="9.42578125" customWidth="1"/>
    <col min="14088" max="14088" width="12" customWidth="1"/>
    <col min="14089" max="14089" width="9.7109375" customWidth="1"/>
    <col min="14090" max="14090" width="8.85546875" customWidth="1"/>
    <col min="14091" max="14091" width="16.7109375" customWidth="1"/>
    <col min="14092" max="14092" width="13.85546875" customWidth="1"/>
    <col min="14093" max="14093" width="12.5703125" customWidth="1"/>
    <col min="14336" max="14336" width="26" customWidth="1"/>
    <col min="14337" max="14337" width="11.28515625" customWidth="1"/>
    <col min="14338" max="14338" width="9" customWidth="1"/>
    <col min="14339" max="14339" width="10.7109375" customWidth="1"/>
    <col min="14340" max="14340" width="10.85546875" customWidth="1"/>
    <col min="14341" max="14341" width="14.85546875" customWidth="1"/>
    <col min="14342" max="14342" width="12.5703125" customWidth="1"/>
    <col min="14343" max="14343" width="9.42578125" customWidth="1"/>
    <col min="14344" max="14344" width="12" customWidth="1"/>
    <col min="14345" max="14345" width="9.7109375" customWidth="1"/>
    <col min="14346" max="14346" width="8.85546875" customWidth="1"/>
    <col min="14347" max="14347" width="16.7109375" customWidth="1"/>
    <col min="14348" max="14348" width="13.85546875" customWidth="1"/>
    <col min="14349" max="14349" width="12.5703125" customWidth="1"/>
    <col min="14592" max="14592" width="26" customWidth="1"/>
    <col min="14593" max="14593" width="11.28515625" customWidth="1"/>
    <col min="14594" max="14594" width="9" customWidth="1"/>
    <col min="14595" max="14595" width="10.7109375" customWidth="1"/>
    <col min="14596" max="14596" width="10.85546875" customWidth="1"/>
    <col min="14597" max="14597" width="14.85546875" customWidth="1"/>
    <col min="14598" max="14598" width="12.5703125" customWidth="1"/>
    <col min="14599" max="14599" width="9.42578125" customWidth="1"/>
    <col min="14600" max="14600" width="12" customWidth="1"/>
    <col min="14601" max="14601" width="9.7109375" customWidth="1"/>
    <col min="14602" max="14602" width="8.85546875" customWidth="1"/>
    <col min="14603" max="14603" width="16.7109375" customWidth="1"/>
    <col min="14604" max="14604" width="13.85546875" customWidth="1"/>
    <col min="14605" max="14605" width="12.5703125" customWidth="1"/>
    <col min="14848" max="14848" width="26" customWidth="1"/>
    <col min="14849" max="14849" width="11.28515625" customWidth="1"/>
    <col min="14850" max="14850" width="9" customWidth="1"/>
    <col min="14851" max="14851" width="10.7109375" customWidth="1"/>
    <col min="14852" max="14852" width="10.85546875" customWidth="1"/>
    <col min="14853" max="14853" width="14.85546875" customWidth="1"/>
    <col min="14854" max="14854" width="12.5703125" customWidth="1"/>
    <col min="14855" max="14855" width="9.42578125" customWidth="1"/>
    <col min="14856" max="14856" width="12" customWidth="1"/>
    <col min="14857" max="14857" width="9.7109375" customWidth="1"/>
    <col min="14858" max="14858" width="8.85546875" customWidth="1"/>
    <col min="14859" max="14859" width="16.7109375" customWidth="1"/>
    <col min="14860" max="14860" width="13.85546875" customWidth="1"/>
    <col min="14861" max="14861" width="12.5703125" customWidth="1"/>
    <col min="15104" max="15104" width="26" customWidth="1"/>
    <col min="15105" max="15105" width="11.28515625" customWidth="1"/>
    <col min="15106" max="15106" width="9" customWidth="1"/>
    <col min="15107" max="15107" width="10.7109375" customWidth="1"/>
    <col min="15108" max="15108" width="10.85546875" customWidth="1"/>
    <col min="15109" max="15109" width="14.85546875" customWidth="1"/>
    <col min="15110" max="15110" width="12.5703125" customWidth="1"/>
    <col min="15111" max="15111" width="9.42578125" customWidth="1"/>
    <col min="15112" max="15112" width="12" customWidth="1"/>
    <col min="15113" max="15113" width="9.7109375" customWidth="1"/>
    <col min="15114" max="15114" width="8.85546875" customWidth="1"/>
    <col min="15115" max="15115" width="16.7109375" customWidth="1"/>
    <col min="15116" max="15116" width="13.85546875" customWidth="1"/>
    <col min="15117" max="15117" width="12.5703125" customWidth="1"/>
    <col min="15360" max="15360" width="26" customWidth="1"/>
    <col min="15361" max="15361" width="11.28515625" customWidth="1"/>
    <col min="15362" max="15362" width="9" customWidth="1"/>
    <col min="15363" max="15363" width="10.7109375" customWidth="1"/>
    <col min="15364" max="15364" width="10.85546875" customWidth="1"/>
    <col min="15365" max="15365" width="14.85546875" customWidth="1"/>
    <col min="15366" max="15366" width="12.5703125" customWidth="1"/>
    <col min="15367" max="15367" width="9.42578125" customWidth="1"/>
    <col min="15368" max="15368" width="12" customWidth="1"/>
    <col min="15369" max="15369" width="9.7109375" customWidth="1"/>
    <col min="15370" max="15370" width="8.85546875" customWidth="1"/>
    <col min="15371" max="15371" width="16.7109375" customWidth="1"/>
    <col min="15372" max="15372" width="13.85546875" customWidth="1"/>
    <col min="15373" max="15373" width="12.5703125" customWidth="1"/>
    <col min="15616" max="15616" width="26" customWidth="1"/>
    <col min="15617" max="15617" width="11.28515625" customWidth="1"/>
    <col min="15618" max="15618" width="9" customWidth="1"/>
    <col min="15619" max="15619" width="10.7109375" customWidth="1"/>
    <col min="15620" max="15620" width="10.85546875" customWidth="1"/>
    <col min="15621" max="15621" width="14.85546875" customWidth="1"/>
    <col min="15622" max="15622" width="12.5703125" customWidth="1"/>
    <col min="15623" max="15623" width="9.42578125" customWidth="1"/>
    <col min="15624" max="15624" width="12" customWidth="1"/>
    <col min="15625" max="15625" width="9.7109375" customWidth="1"/>
    <col min="15626" max="15626" width="8.85546875" customWidth="1"/>
    <col min="15627" max="15627" width="16.7109375" customWidth="1"/>
    <col min="15628" max="15628" width="13.85546875" customWidth="1"/>
    <col min="15629" max="15629" width="12.5703125" customWidth="1"/>
    <col min="15872" max="15872" width="26" customWidth="1"/>
    <col min="15873" max="15873" width="11.28515625" customWidth="1"/>
    <col min="15874" max="15874" width="9" customWidth="1"/>
    <col min="15875" max="15875" width="10.7109375" customWidth="1"/>
    <col min="15876" max="15876" width="10.85546875" customWidth="1"/>
    <col min="15877" max="15877" width="14.85546875" customWidth="1"/>
    <col min="15878" max="15878" width="12.5703125" customWidth="1"/>
    <col min="15879" max="15879" width="9.42578125" customWidth="1"/>
    <col min="15880" max="15880" width="12" customWidth="1"/>
    <col min="15881" max="15881" width="9.7109375" customWidth="1"/>
    <col min="15882" max="15882" width="8.85546875" customWidth="1"/>
    <col min="15883" max="15883" width="16.7109375" customWidth="1"/>
    <col min="15884" max="15884" width="13.85546875" customWidth="1"/>
    <col min="15885" max="15885" width="12.5703125" customWidth="1"/>
    <col min="16128" max="16128" width="26" customWidth="1"/>
    <col min="16129" max="16129" width="11.28515625" customWidth="1"/>
    <col min="16130" max="16130" width="9" customWidth="1"/>
    <col min="16131" max="16131" width="10.7109375" customWidth="1"/>
    <col min="16132" max="16132" width="10.85546875" customWidth="1"/>
    <col min="16133" max="16133" width="14.85546875" customWidth="1"/>
    <col min="16134" max="16134" width="12.5703125" customWidth="1"/>
    <col min="16135" max="16135" width="9.42578125" customWidth="1"/>
    <col min="16136" max="16136" width="12" customWidth="1"/>
    <col min="16137" max="16137" width="9.7109375" customWidth="1"/>
    <col min="16138" max="16138" width="8.85546875" customWidth="1"/>
    <col min="16139" max="16139" width="16.7109375" customWidth="1"/>
    <col min="16140" max="16140" width="13.85546875" customWidth="1"/>
    <col min="16141" max="16141" width="12.5703125" customWidth="1"/>
  </cols>
  <sheetData>
    <row r="1" spans="1:15" ht="39.75" customHeight="1" x14ac:dyDescent="0.25">
      <c r="A1" s="125"/>
      <c r="B1" s="144"/>
      <c r="C1" s="144"/>
      <c r="D1" s="144"/>
      <c r="E1" s="144"/>
      <c r="F1" s="144"/>
      <c r="G1" s="145"/>
      <c r="I1" s="73"/>
      <c r="J1" s="73"/>
      <c r="L1" s="73"/>
      <c r="M1" s="244" t="s">
        <v>229</v>
      </c>
      <c r="N1" s="244"/>
      <c r="O1" s="244"/>
    </row>
    <row r="2" spans="1:15" ht="24.75" customHeight="1" x14ac:dyDescent="0.25">
      <c r="A2" s="307" t="s">
        <v>150</v>
      </c>
      <c r="B2" s="307"/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307"/>
    </row>
    <row r="3" spans="1:15" s="147" customFormat="1" ht="47.25" customHeight="1" x14ac:dyDescent="0.25">
      <c r="A3" s="308" t="s">
        <v>151</v>
      </c>
      <c r="B3" s="308"/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  <c r="O3" s="308"/>
    </row>
    <row r="4" spans="1:15" ht="68.25" customHeight="1" x14ac:dyDescent="0.25">
      <c r="A4" s="309" t="s">
        <v>63</v>
      </c>
      <c r="B4" s="309" t="s">
        <v>64</v>
      </c>
      <c r="C4" s="313" t="s">
        <v>152</v>
      </c>
      <c r="D4" s="314"/>
      <c r="E4" s="315" t="s">
        <v>66</v>
      </c>
      <c r="F4" s="316"/>
      <c r="G4" s="317" t="s">
        <v>67</v>
      </c>
      <c r="H4" s="318"/>
      <c r="I4" s="319" t="s">
        <v>68</v>
      </c>
      <c r="J4" s="320"/>
      <c r="K4" s="321" t="s">
        <v>69</v>
      </c>
      <c r="L4" s="322"/>
      <c r="M4" s="311" t="s">
        <v>70</v>
      </c>
      <c r="N4" s="312"/>
      <c r="O4" s="82" t="s">
        <v>153</v>
      </c>
    </row>
    <row r="5" spans="1:15" ht="26.25" x14ac:dyDescent="0.25">
      <c r="A5" s="310"/>
      <c r="B5" s="310"/>
      <c r="C5" s="84" t="s">
        <v>72</v>
      </c>
      <c r="D5" s="84" t="s">
        <v>73</v>
      </c>
      <c r="E5" s="84" t="s">
        <v>72</v>
      </c>
      <c r="F5" s="84" t="s">
        <v>73</v>
      </c>
      <c r="G5" s="84" t="s">
        <v>72</v>
      </c>
      <c r="H5" s="84" t="s">
        <v>73</v>
      </c>
      <c r="I5" s="84" t="s">
        <v>72</v>
      </c>
      <c r="J5" s="84" t="s">
        <v>73</v>
      </c>
      <c r="K5" s="84" t="s">
        <v>72</v>
      </c>
      <c r="L5" s="84" t="s">
        <v>73</v>
      </c>
      <c r="M5" s="87" t="s">
        <v>72</v>
      </c>
      <c r="N5" s="88" t="s">
        <v>73</v>
      </c>
      <c r="O5" s="83" t="s">
        <v>74</v>
      </c>
    </row>
    <row r="6" spans="1:15" ht="26.25" x14ac:dyDescent="0.25">
      <c r="A6" s="89">
        <v>560002</v>
      </c>
      <c r="B6" s="90" t="s">
        <v>75</v>
      </c>
      <c r="C6" s="92">
        <v>835</v>
      </c>
      <c r="D6" s="92">
        <v>2</v>
      </c>
      <c r="E6" s="92">
        <v>16732</v>
      </c>
      <c r="F6" s="92">
        <v>0</v>
      </c>
      <c r="G6" s="115">
        <v>4.99E-2</v>
      </c>
      <c r="H6" s="115">
        <v>0</v>
      </c>
      <c r="I6" s="94">
        <v>0.94</v>
      </c>
      <c r="J6" s="116">
        <v>0</v>
      </c>
      <c r="K6" s="95">
        <v>0.94</v>
      </c>
      <c r="L6" s="95">
        <v>0</v>
      </c>
      <c r="M6" s="96"/>
      <c r="N6" s="97"/>
      <c r="O6" s="98">
        <f>K6+L6</f>
        <v>0.94</v>
      </c>
    </row>
    <row r="7" spans="1:15" ht="26.25" x14ac:dyDescent="0.25">
      <c r="A7" s="89">
        <v>560014</v>
      </c>
      <c r="B7" s="90" t="s">
        <v>76</v>
      </c>
      <c r="C7" s="92">
        <v>130</v>
      </c>
      <c r="D7" s="92">
        <v>2</v>
      </c>
      <c r="E7" s="92">
        <v>4183</v>
      </c>
      <c r="F7" s="92">
        <v>48</v>
      </c>
      <c r="G7" s="115">
        <v>3.1099999999999999E-2</v>
      </c>
      <c r="H7" s="115">
        <v>4.1700000000000001E-2</v>
      </c>
      <c r="I7" s="94">
        <v>0.56000000000000005</v>
      </c>
      <c r="J7" s="116">
        <v>0.55000000000000004</v>
      </c>
      <c r="K7" s="95">
        <v>0.55000000000000004</v>
      </c>
      <c r="L7" s="95">
        <v>0.01</v>
      </c>
      <c r="M7" s="96"/>
      <c r="N7" s="97"/>
      <c r="O7" s="98">
        <f t="shared" ref="O7:O65" si="0">K7+L7</f>
        <v>0.56000000000000005</v>
      </c>
    </row>
    <row r="8" spans="1:15" x14ac:dyDescent="0.25">
      <c r="A8" s="89">
        <v>560017</v>
      </c>
      <c r="B8" s="90" t="s">
        <v>77</v>
      </c>
      <c r="C8" s="92">
        <v>3920</v>
      </c>
      <c r="D8" s="92">
        <v>3</v>
      </c>
      <c r="E8" s="92">
        <v>76368</v>
      </c>
      <c r="F8" s="92">
        <v>2</v>
      </c>
      <c r="G8" s="115">
        <v>5.1299999999999998E-2</v>
      </c>
      <c r="H8" s="115">
        <v>1.5</v>
      </c>
      <c r="I8" s="94">
        <v>0.97</v>
      </c>
      <c r="J8" s="116">
        <v>2.5</v>
      </c>
      <c r="K8" s="95">
        <v>0.97</v>
      </c>
      <c r="L8" s="95">
        <v>0</v>
      </c>
      <c r="M8" s="96"/>
      <c r="N8" s="97"/>
      <c r="O8" s="98">
        <f t="shared" si="0"/>
        <v>0.97</v>
      </c>
    </row>
    <row r="9" spans="1:15" x14ac:dyDescent="0.25">
      <c r="A9" s="89">
        <v>560019</v>
      </c>
      <c r="B9" s="90" t="s">
        <v>78</v>
      </c>
      <c r="C9" s="92">
        <v>6107</v>
      </c>
      <c r="D9" s="92">
        <v>270</v>
      </c>
      <c r="E9" s="92">
        <v>88891</v>
      </c>
      <c r="F9" s="92">
        <v>4161</v>
      </c>
      <c r="G9" s="115">
        <v>6.8699999999999997E-2</v>
      </c>
      <c r="H9" s="115">
        <v>6.4899999999999999E-2</v>
      </c>
      <c r="I9" s="94">
        <v>1.31</v>
      </c>
      <c r="J9" s="116">
        <v>0.87</v>
      </c>
      <c r="K9" s="95">
        <v>1.26</v>
      </c>
      <c r="L9" s="95">
        <v>0.03</v>
      </c>
      <c r="M9" s="96"/>
      <c r="N9" s="97"/>
      <c r="O9" s="98">
        <f t="shared" si="0"/>
        <v>1.29</v>
      </c>
    </row>
    <row r="10" spans="1:15" x14ac:dyDescent="0.25">
      <c r="A10" s="89">
        <v>560021</v>
      </c>
      <c r="B10" s="90" t="s">
        <v>79</v>
      </c>
      <c r="C10" s="92">
        <v>2647</v>
      </c>
      <c r="D10" s="92">
        <v>3134</v>
      </c>
      <c r="E10" s="92">
        <v>55724</v>
      </c>
      <c r="F10" s="92">
        <v>37672</v>
      </c>
      <c r="G10" s="115">
        <v>4.7500000000000001E-2</v>
      </c>
      <c r="H10" s="115">
        <v>8.3199999999999996E-2</v>
      </c>
      <c r="I10" s="94">
        <v>0.89</v>
      </c>
      <c r="J10" s="116">
        <v>1.1200000000000001</v>
      </c>
      <c r="K10" s="95">
        <v>0.53</v>
      </c>
      <c r="L10" s="95">
        <v>0.45</v>
      </c>
      <c r="M10" s="96"/>
      <c r="N10" s="97"/>
      <c r="O10" s="98">
        <f t="shared" si="0"/>
        <v>0.98</v>
      </c>
    </row>
    <row r="11" spans="1:15" x14ac:dyDescent="0.25">
      <c r="A11" s="89">
        <v>560022</v>
      </c>
      <c r="B11" s="90" t="s">
        <v>80</v>
      </c>
      <c r="C11" s="92">
        <v>3186</v>
      </c>
      <c r="D11" s="92">
        <v>2162</v>
      </c>
      <c r="E11" s="92">
        <v>66705</v>
      </c>
      <c r="F11" s="92">
        <v>23810</v>
      </c>
      <c r="G11" s="115">
        <v>4.7800000000000002E-2</v>
      </c>
      <c r="H11" s="115">
        <v>9.0800000000000006E-2</v>
      </c>
      <c r="I11" s="94">
        <v>0.9</v>
      </c>
      <c r="J11" s="116">
        <v>1.23</v>
      </c>
      <c r="K11" s="95">
        <v>0.67</v>
      </c>
      <c r="L11" s="95">
        <v>0.32</v>
      </c>
      <c r="M11" s="96"/>
      <c r="N11" s="97"/>
      <c r="O11" s="98">
        <f t="shared" si="0"/>
        <v>0.99</v>
      </c>
    </row>
    <row r="12" spans="1:15" x14ac:dyDescent="0.25">
      <c r="A12" s="89">
        <v>560024</v>
      </c>
      <c r="B12" s="90" t="s">
        <v>81</v>
      </c>
      <c r="C12" s="92">
        <v>84</v>
      </c>
      <c r="D12" s="92">
        <v>12432</v>
      </c>
      <c r="E12" s="92">
        <v>2584</v>
      </c>
      <c r="F12" s="92">
        <v>49950</v>
      </c>
      <c r="G12" s="115">
        <v>3.2500000000000001E-2</v>
      </c>
      <c r="H12" s="115">
        <v>0.24890000000000001</v>
      </c>
      <c r="I12" s="94">
        <v>0.59</v>
      </c>
      <c r="J12" s="116">
        <v>2.5</v>
      </c>
      <c r="K12" s="95">
        <v>0.03</v>
      </c>
      <c r="L12" s="95">
        <v>2.38</v>
      </c>
      <c r="M12" s="96"/>
      <c r="N12" s="97"/>
      <c r="O12" s="98">
        <f t="shared" si="0"/>
        <v>2.41</v>
      </c>
    </row>
    <row r="13" spans="1:15" ht="26.25" x14ac:dyDescent="0.25">
      <c r="A13" s="89">
        <v>560026</v>
      </c>
      <c r="B13" s="90" t="s">
        <v>82</v>
      </c>
      <c r="C13" s="92">
        <v>4600</v>
      </c>
      <c r="D13" s="92">
        <v>1597</v>
      </c>
      <c r="E13" s="92">
        <v>94223</v>
      </c>
      <c r="F13" s="92">
        <v>18949</v>
      </c>
      <c r="G13" s="115">
        <v>4.8800000000000003E-2</v>
      </c>
      <c r="H13" s="115">
        <v>8.43E-2</v>
      </c>
      <c r="I13" s="94">
        <v>0.92</v>
      </c>
      <c r="J13" s="116">
        <v>1.1399999999999999</v>
      </c>
      <c r="K13" s="95">
        <v>0</v>
      </c>
      <c r="L13" s="95">
        <v>0.19</v>
      </c>
      <c r="M13" s="96">
        <v>1</v>
      </c>
      <c r="N13" s="97"/>
      <c r="O13" s="98">
        <f t="shared" si="0"/>
        <v>0.19</v>
      </c>
    </row>
    <row r="14" spans="1:15" x14ac:dyDescent="0.25">
      <c r="A14" s="89">
        <v>560032</v>
      </c>
      <c r="B14" s="90" t="s">
        <v>83</v>
      </c>
      <c r="C14" s="92">
        <v>1310</v>
      </c>
      <c r="D14" s="92">
        <v>0</v>
      </c>
      <c r="E14" s="92">
        <v>20899</v>
      </c>
      <c r="F14" s="92">
        <v>0</v>
      </c>
      <c r="G14" s="115">
        <v>6.2700000000000006E-2</v>
      </c>
      <c r="H14" s="115">
        <v>0</v>
      </c>
      <c r="I14" s="94">
        <v>1.19</v>
      </c>
      <c r="J14" s="116">
        <v>0</v>
      </c>
      <c r="K14" s="95">
        <v>1.19</v>
      </c>
      <c r="L14" s="95">
        <v>0</v>
      </c>
      <c r="M14" s="96"/>
      <c r="N14" s="97"/>
      <c r="O14" s="98">
        <f t="shared" si="0"/>
        <v>1.19</v>
      </c>
    </row>
    <row r="15" spans="1:15" x14ac:dyDescent="0.25">
      <c r="A15" s="89">
        <v>560033</v>
      </c>
      <c r="B15" s="90" t="s">
        <v>84</v>
      </c>
      <c r="C15" s="92">
        <v>3210</v>
      </c>
      <c r="D15" s="92">
        <v>0</v>
      </c>
      <c r="E15" s="92">
        <v>40639</v>
      </c>
      <c r="F15" s="92">
        <v>0</v>
      </c>
      <c r="G15" s="115">
        <v>7.9000000000000001E-2</v>
      </c>
      <c r="H15" s="115">
        <v>0</v>
      </c>
      <c r="I15" s="94">
        <v>1.52</v>
      </c>
      <c r="J15" s="116">
        <v>0</v>
      </c>
      <c r="K15" s="95">
        <v>1.52</v>
      </c>
      <c r="L15" s="95">
        <v>0</v>
      </c>
      <c r="M15" s="96"/>
      <c r="N15" s="97"/>
      <c r="O15" s="98">
        <f t="shared" si="0"/>
        <v>1.52</v>
      </c>
    </row>
    <row r="16" spans="1:15" x14ac:dyDescent="0.25">
      <c r="A16" s="89">
        <v>560034</v>
      </c>
      <c r="B16" s="90" t="s">
        <v>85</v>
      </c>
      <c r="C16" s="92">
        <v>3518</v>
      </c>
      <c r="D16" s="92">
        <v>1</v>
      </c>
      <c r="E16" s="92">
        <v>38022</v>
      </c>
      <c r="F16" s="92">
        <v>2</v>
      </c>
      <c r="G16" s="115">
        <v>9.2499999999999999E-2</v>
      </c>
      <c r="H16" s="115">
        <v>0.5</v>
      </c>
      <c r="I16" s="94">
        <v>1.79</v>
      </c>
      <c r="J16" s="116">
        <v>2.5</v>
      </c>
      <c r="K16" s="95">
        <v>1.79</v>
      </c>
      <c r="L16" s="95">
        <v>0</v>
      </c>
      <c r="M16" s="96"/>
      <c r="N16" s="97"/>
      <c r="O16" s="98">
        <f t="shared" si="0"/>
        <v>1.79</v>
      </c>
    </row>
    <row r="17" spans="1:15" x14ac:dyDescent="0.25">
      <c r="A17" s="89">
        <v>560035</v>
      </c>
      <c r="B17" s="90" t="s">
        <v>86</v>
      </c>
      <c r="C17" s="92">
        <v>80</v>
      </c>
      <c r="D17" s="92">
        <v>724</v>
      </c>
      <c r="E17" s="92">
        <v>1824</v>
      </c>
      <c r="F17" s="92">
        <v>30778</v>
      </c>
      <c r="G17" s="115">
        <v>4.3900000000000002E-2</v>
      </c>
      <c r="H17" s="115">
        <v>2.35E-2</v>
      </c>
      <c r="I17" s="94">
        <v>0.82</v>
      </c>
      <c r="J17" s="116">
        <v>0.3</v>
      </c>
      <c r="K17" s="95">
        <v>0.05</v>
      </c>
      <c r="L17" s="95">
        <v>0.28000000000000003</v>
      </c>
      <c r="M17" s="96"/>
      <c r="N17" s="97"/>
      <c r="O17" s="98">
        <f t="shared" si="0"/>
        <v>0.33</v>
      </c>
    </row>
    <row r="18" spans="1:15" x14ac:dyDescent="0.25">
      <c r="A18" s="89">
        <v>560036</v>
      </c>
      <c r="B18" s="90" t="s">
        <v>87</v>
      </c>
      <c r="C18" s="92">
        <v>2156</v>
      </c>
      <c r="D18" s="92">
        <v>1138</v>
      </c>
      <c r="E18" s="92">
        <v>47543</v>
      </c>
      <c r="F18" s="92">
        <v>10776</v>
      </c>
      <c r="G18" s="115">
        <v>4.53E-2</v>
      </c>
      <c r="H18" s="115">
        <v>0.1056</v>
      </c>
      <c r="I18" s="94">
        <v>0.85</v>
      </c>
      <c r="J18" s="116">
        <v>1.43</v>
      </c>
      <c r="K18" s="95">
        <v>0.7</v>
      </c>
      <c r="L18" s="95">
        <v>0.26</v>
      </c>
      <c r="M18" s="96"/>
      <c r="N18" s="97"/>
      <c r="O18" s="98">
        <f t="shared" si="0"/>
        <v>0.96</v>
      </c>
    </row>
    <row r="19" spans="1:15" ht="26.25" x14ac:dyDescent="0.25">
      <c r="A19" s="89">
        <v>560041</v>
      </c>
      <c r="B19" s="90" t="s">
        <v>88</v>
      </c>
      <c r="C19" s="92">
        <v>12</v>
      </c>
      <c r="D19" s="92">
        <v>858</v>
      </c>
      <c r="E19" s="92">
        <v>1771</v>
      </c>
      <c r="F19" s="92">
        <v>19478</v>
      </c>
      <c r="G19" s="115">
        <v>6.7999999999999996E-3</v>
      </c>
      <c r="H19" s="115">
        <v>4.3999999999999997E-2</v>
      </c>
      <c r="I19" s="94">
        <v>0.08</v>
      </c>
      <c r="J19" s="116">
        <v>0.57999999999999996</v>
      </c>
      <c r="K19" s="95">
        <v>0.01</v>
      </c>
      <c r="L19" s="95">
        <v>0.53</v>
      </c>
      <c r="M19" s="96"/>
      <c r="N19" s="97"/>
      <c r="O19" s="98">
        <f t="shared" si="0"/>
        <v>0.54</v>
      </c>
    </row>
    <row r="20" spans="1:15" x14ac:dyDescent="0.25">
      <c r="A20" s="89">
        <v>560043</v>
      </c>
      <c r="B20" s="90" t="s">
        <v>89</v>
      </c>
      <c r="C20" s="92">
        <v>311</v>
      </c>
      <c r="D20" s="92">
        <v>175</v>
      </c>
      <c r="E20" s="92">
        <v>21231</v>
      </c>
      <c r="F20" s="92">
        <v>5150</v>
      </c>
      <c r="G20" s="115">
        <v>1.46E-2</v>
      </c>
      <c r="H20" s="115">
        <v>3.4000000000000002E-2</v>
      </c>
      <c r="I20" s="94">
        <v>0.23</v>
      </c>
      <c r="J20" s="116">
        <v>0.44</v>
      </c>
      <c r="K20" s="95">
        <v>0.18</v>
      </c>
      <c r="L20" s="95">
        <v>0.09</v>
      </c>
      <c r="M20" s="96"/>
      <c r="N20" s="97"/>
      <c r="O20" s="98">
        <f t="shared" si="0"/>
        <v>0.27</v>
      </c>
    </row>
    <row r="21" spans="1:15" x14ac:dyDescent="0.25">
      <c r="A21" s="89">
        <v>560045</v>
      </c>
      <c r="B21" s="90" t="s">
        <v>90</v>
      </c>
      <c r="C21" s="92">
        <v>282</v>
      </c>
      <c r="D21" s="92">
        <v>61</v>
      </c>
      <c r="E21" s="92">
        <v>19858</v>
      </c>
      <c r="F21" s="92">
        <v>5856</v>
      </c>
      <c r="G21" s="115">
        <v>1.4200000000000001E-2</v>
      </c>
      <c r="H21" s="115">
        <v>1.04E-2</v>
      </c>
      <c r="I21" s="94">
        <v>0.23</v>
      </c>
      <c r="J21" s="116">
        <v>0.11</v>
      </c>
      <c r="K21" s="95">
        <v>0.18</v>
      </c>
      <c r="L21" s="95">
        <v>0.03</v>
      </c>
      <c r="M21" s="96"/>
      <c r="N21" s="97"/>
      <c r="O21" s="98">
        <f t="shared" si="0"/>
        <v>0.21</v>
      </c>
    </row>
    <row r="22" spans="1:15" x14ac:dyDescent="0.25">
      <c r="A22" s="89">
        <v>560047</v>
      </c>
      <c r="B22" s="90" t="s">
        <v>91</v>
      </c>
      <c r="C22" s="92">
        <v>504</v>
      </c>
      <c r="D22" s="92">
        <v>144</v>
      </c>
      <c r="E22" s="92">
        <v>30223</v>
      </c>
      <c r="F22" s="92">
        <v>8381</v>
      </c>
      <c r="G22" s="115">
        <v>1.67E-2</v>
      </c>
      <c r="H22" s="115">
        <v>1.72E-2</v>
      </c>
      <c r="I22" s="94">
        <v>0.28000000000000003</v>
      </c>
      <c r="J22" s="116">
        <v>0.21</v>
      </c>
      <c r="K22" s="95">
        <v>0.22</v>
      </c>
      <c r="L22" s="95">
        <v>0.05</v>
      </c>
      <c r="M22" s="96"/>
      <c r="N22" s="97"/>
      <c r="O22" s="98">
        <f t="shared" si="0"/>
        <v>0.27</v>
      </c>
    </row>
    <row r="23" spans="1:15" x14ac:dyDescent="0.25">
      <c r="A23" s="89">
        <v>560052</v>
      </c>
      <c r="B23" s="90" t="s">
        <v>92</v>
      </c>
      <c r="C23" s="92">
        <v>771</v>
      </c>
      <c r="D23" s="92">
        <v>229</v>
      </c>
      <c r="E23" s="92">
        <v>18001</v>
      </c>
      <c r="F23" s="92">
        <v>5617</v>
      </c>
      <c r="G23" s="115">
        <v>4.2799999999999998E-2</v>
      </c>
      <c r="H23" s="115">
        <v>4.0800000000000003E-2</v>
      </c>
      <c r="I23" s="94">
        <v>0.8</v>
      </c>
      <c r="J23" s="116">
        <v>0.53</v>
      </c>
      <c r="K23" s="95">
        <v>0.61</v>
      </c>
      <c r="L23" s="95">
        <v>0.13</v>
      </c>
      <c r="M23" s="96"/>
      <c r="N23" s="97"/>
      <c r="O23" s="98">
        <f t="shared" si="0"/>
        <v>0.74</v>
      </c>
    </row>
    <row r="24" spans="1:15" x14ac:dyDescent="0.25">
      <c r="A24" s="89">
        <v>560053</v>
      </c>
      <c r="B24" s="90" t="s">
        <v>93</v>
      </c>
      <c r="C24" s="92">
        <v>251</v>
      </c>
      <c r="D24" s="92">
        <v>52</v>
      </c>
      <c r="E24" s="92">
        <v>16174</v>
      </c>
      <c r="F24" s="92">
        <v>4665</v>
      </c>
      <c r="G24" s="115">
        <v>1.55E-2</v>
      </c>
      <c r="H24" s="115">
        <v>1.11E-2</v>
      </c>
      <c r="I24" s="94">
        <v>0.25</v>
      </c>
      <c r="J24" s="116">
        <v>0.12</v>
      </c>
      <c r="K24" s="95">
        <v>0.2</v>
      </c>
      <c r="L24" s="95">
        <v>0.03</v>
      </c>
      <c r="M24" s="96"/>
      <c r="N24" s="97"/>
      <c r="O24" s="98">
        <f t="shared" si="0"/>
        <v>0.23</v>
      </c>
    </row>
    <row r="25" spans="1:15" x14ac:dyDescent="0.25">
      <c r="A25" s="89">
        <v>560054</v>
      </c>
      <c r="B25" s="90" t="s">
        <v>94</v>
      </c>
      <c r="C25" s="92">
        <v>109</v>
      </c>
      <c r="D25" s="92">
        <v>23</v>
      </c>
      <c r="E25" s="92">
        <v>16251</v>
      </c>
      <c r="F25" s="92">
        <v>5304</v>
      </c>
      <c r="G25" s="115">
        <v>6.7000000000000002E-3</v>
      </c>
      <c r="H25" s="115">
        <v>4.3E-3</v>
      </c>
      <c r="I25" s="94">
        <v>0.08</v>
      </c>
      <c r="J25" s="116">
        <v>0.03</v>
      </c>
      <c r="K25" s="95">
        <v>0.06</v>
      </c>
      <c r="L25" s="95">
        <v>0.01</v>
      </c>
      <c r="M25" s="96"/>
      <c r="N25" s="97"/>
      <c r="O25" s="98">
        <f t="shared" si="0"/>
        <v>7.0000000000000007E-2</v>
      </c>
    </row>
    <row r="26" spans="1:15" x14ac:dyDescent="0.25">
      <c r="A26" s="89">
        <v>560055</v>
      </c>
      <c r="B26" s="90" t="s">
        <v>95</v>
      </c>
      <c r="C26" s="92">
        <v>262</v>
      </c>
      <c r="D26" s="92">
        <v>39</v>
      </c>
      <c r="E26" s="92">
        <v>11462</v>
      </c>
      <c r="F26" s="92">
        <v>2772</v>
      </c>
      <c r="G26" s="115">
        <v>2.29E-2</v>
      </c>
      <c r="H26" s="115">
        <v>1.41E-2</v>
      </c>
      <c r="I26" s="94">
        <v>0.4</v>
      </c>
      <c r="J26" s="116">
        <v>0.17</v>
      </c>
      <c r="K26" s="95">
        <v>0.32</v>
      </c>
      <c r="L26" s="95">
        <v>0.03</v>
      </c>
      <c r="M26" s="96"/>
      <c r="N26" s="97"/>
      <c r="O26" s="98">
        <f t="shared" si="0"/>
        <v>0.35</v>
      </c>
    </row>
    <row r="27" spans="1:15" x14ac:dyDescent="0.25">
      <c r="A27" s="89">
        <v>560056</v>
      </c>
      <c r="B27" s="90" t="s">
        <v>96</v>
      </c>
      <c r="C27" s="92">
        <v>1118</v>
      </c>
      <c r="D27" s="92">
        <v>128</v>
      </c>
      <c r="E27" s="92">
        <v>15607</v>
      </c>
      <c r="F27" s="92">
        <v>3476</v>
      </c>
      <c r="G27" s="115">
        <v>7.1599999999999997E-2</v>
      </c>
      <c r="H27" s="115">
        <v>3.6799999999999999E-2</v>
      </c>
      <c r="I27" s="94">
        <v>1.37</v>
      </c>
      <c r="J27" s="116">
        <v>0.48</v>
      </c>
      <c r="K27" s="95">
        <v>1.1200000000000001</v>
      </c>
      <c r="L27" s="95">
        <v>0.09</v>
      </c>
      <c r="M27" s="96"/>
      <c r="N27" s="97"/>
      <c r="O27" s="98">
        <f t="shared" si="0"/>
        <v>1.21</v>
      </c>
    </row>
    <row r="28" spans="1:15" x14ac:dyDescent="0.25">
      <c r="A28" s="89">
        <v>560057</v>
      </c>
      <c r="B28" s="90" t="s">
        <v>97</v>
      </c>
      <c r="C28" s="92">
        <v>829</v>
      </c>
      <c r="D28" s="92">
        <v>175</v>
      </c>
      <c r="E28" s="92">
        <v>12562</v>
      </c>
      <c r="F28" s="92">
        <v>3366</v>
      </c>
      <c r="G28" s="115">
        <v>6.6000000000000003E-2</v>
      </c>
      <c r="H28" s="115">
        <v>5.1999999999999998E-2</v>
      </c>
      <c r="I28" s="94">
        <v>1.26</v>
      </c>
      <c r="J28" s="116">
        <v>0.69</v>
      </c>
      <c r="K28" s="95">
        <v>1</v>
      </c>
      <c r="L28" s="95">
        <v>0.14000000000000001</v>
      </c>
      <c r="M28" s="96"/>
      <c r="N28" s="97"/>
      <c r="O28" s="98">
        <f t="shared" si="0"/>
        <v>1.1399999999999999</v>
      </c>
    </row>
    <row r="29" spans="1:15" x14ac:dyDescent="0.25">
      <c r="A29" s="89">
        <v>560058</v>
      </c>
      <c r="B29" s="90" t="s">
        <v>98</v>
      </c>
      <c r="C29" s="92">
        <v>167</v>
      </c>
      <c r="D29" s="92">
        <v>77</v>
      </c>
      <c r="E29" s="92">
        <v>35088</v>
      </c>
      <c r="F29" s="92">
        <v>9914</v>
      </c>
      <c r="G29" s="115">
        <v>4.7999999999999996E-3</v>
      </c>
      <c r="H29" s="115">
        <v>7.7999999999999996E-3</v>
      </c>
      <c r="I29" s="94">
        <v>0.04</v>
      </c>
      <c r="J29" s="116">
        <v>0.08</v>
      </c>
      <c r="K29" s="95">
        <v>0.03</v>
      </c>
      <c r="L29" s="95">
        <v>0.02</v>
      </c>
      <c r="M29" s="96"/>
      <c r="N29" s="97"/>
      <c r="O29" s="98">
        <f t="shared" si="0"/>
        <v>0.05</v>
      </c>
    </row>
    <row r="30" spans="1:15" x14ac:dyDescent="0.25">
      <c r="A30" s="89">
        <v>560059</v>
      </c>
      <c r="B30" s="90" t="s">
        <v>99</v>
      </c>
      <c r="C30" s="92">
        <v>150</v>
      </c>
      <c r="D30" s="92">
        <v>158</v>
      </c>
      <c r="E30" s="92">
        <v>10989</v>
      </c>
      <c r="F30" s="92">
        <v>2736</v>
      </c>
      <c r="G30" s="115">
        <v>1.37E-2</v>
      </c>
      <c r="H30" s="115">
        <v>5.7700000000000001E-2</v>
      </c>
      <c r="I30" s="94">
        <v>0.22</v>
      </c>
      <c r="J30" s="116">
        <v>0.77</v>
      </c>
      <c r="K30" s="95">
        <v>0.18</v>
      </c>
      <c r="L30" s="95">
        <v>0.15</v>
      </c>
      <c r="M30" s="96"/>
      <c r="N30" s="97"/>
      <c r="O30" s="98">
        <f t="shared" si="0"/>
        <v>0.33</v>
      </c>
    </row>
    <row r="31" spans="1:15" x14ac:dyDescent="0.25">
      <c r="A31" s="89">
        <v>560060</v>
      </c>
      <c r="B31" s="90" t="s">
        <v>100</v>
      </c>
      <c r="C31" s="92">
        <v>108</v>
      </c>
      <c r="D31" s="92">
        <v>23</v>
      </c>
      <c r="E31" s="92">
        <v>12388</v>
      </c>
      <c r="F31" s="92">
        <v>3705</v>
      </c>
      <c r="G31" s="115">
        <v>8.6999999999999994E-3</v>
      </c>
      <c r="H31" s="115">
        <v>6.1999999999999998E-3</v>
      </c>
      <c r="I31" s="94">
        <v>0.12</v>
      </c>
      <c r="J31" s="116">
        <v>0.06</v>
      </c>
      <c r="K31" s="95">
        <v>0.09</v>
      </c>
      <c r="L31" s="95">
        <v>0.01</v>
      </c>
      <c r="M31" s="96"/>
      <c r="N31" s="97"/>
      <c r="O31" s="98">
        <f t="shared" si="0"/>
        <v>0.1</v>
      </c>
    </row>
    <row r="32" spans="1:15" x14ac:dyDescent="0.25">
      <c r="A32" s="89">
        <v>560061</v>
      </c>
      <c r="B32" s="90" t="s">
        <v>101</v>
      </c>
      <c r="C32" s="92">
        <v>215</v>
      </c>
      <c r="D32" s="92">
        <v>25</v>
      </c>
      <c r="E32" s="92">
        <v>18227</v>
      </c>
      <c r="F32" s="92">
        <v>5379</v>
      </c>
      <c r="G32" s="115">
        <v>1.18E-2</v>
      </c>
      <c r="H32" s="115">
        <v>4.5999999999999999E-3</v>
      </c>
      <c r="I32" s="94">
        <v>0.18</v>
      </c>
      <c r="J32" s="116">
        <v>0.03</v>
      </c>
      <c r="K32" s="95">
        <v>0.14000000000000001</v>
      </c>
      <c r="L32" s="95">
        <v>0.01</v>
      </c>
      <c r="M32" s="96"/>
      <c r="N32" s="97"/>
      <c r="O32" s="98">
        <f t="shared" si="0"/>
        <v>0.15</v>
      </c>
    </row>
    <row r="33" spans="1:15" x14ac:dyDescent="0.25">
      <c r="A33" s="89">
        <v>560062</v>
      </c>
      <c r="B33" s="90" t="s">
        <v>102</v>
      </c>
      <c r="C33" s="92">
        <v>749</v>
      </c>
      <c r="D33" s="92">
        <v>294</v>
      </c>
      <c r="E33" s="92">
        <v>13405</v>
      </c>
      <c r="F33" s="92">
        <v>3298</v>
      </c>
      <c r="G33" s="115">
        <v>5.5899999999999998E-2</v>
      </c>
      <c r="H33" s="115">
        <v>8.9099999999999999E-2</v>
      </c>
      <c r="I33" s="94">
        <v>1.06</v>
      </c>
      <c r="J33" s="116">
        <v>1.2</v>
      </c>
      <c r="K33" s="95">
        <v>0.85</v>
      </c>
      <c r="L33" s="95">
        <v>0.24</v>
      </c>
      <c r="M33" s="96"/>
      <c r="N33" s="97"/>
      <c r="O33" s="98">
        <f t="shared" si="0"/>
        <v>1.0900000000000001</v>
      </c>
    </row>
    <row r="34" spans="1:15" ht="26.25" x14ac:dyDescent="0.25">
      <c r="A34" s="89">
        <v>560063</v>
      </c>
      <c r="B34" s="90" t="s">
        <v>103</v>
      </c>
      <c r="C34" s="92">
        <v>218</v>
      </c>
      <c r="D34" s="92">
        <v>39</v>
      </c>
      <c r="E34" s="92">
        <v>14234</v>
      </c>
      <c r="F34" s="92">
        <v>4228</v>
      </c>
      <c r="G34" s="115">
        <v>1.5299999999999999E-2</v>
      </c>
      <c r="H34" s="115">
        <v>9.1999999999999998E-3</v>
      </c>
      <c r="I34" s="94">
        <v>0.25</v>
      </c>
      <c r="J34" s="116">
        <v>0.1</v>
      </c>
      <c r="K34" s="95">
        <v>0.19</v>
      </c>
      <c r="L34" s="95">
        <v>0.02</v>
      </c>
      <c r="M34" s="96"/>
      <c r="N34" s="97"/>
      <c r="O34" s="98">
        <f t="shared" si="0"/>
        <v>0.21</v>
      </c>
    </row>
    <row r="35" spans="1:15" x14ac:dyDescent="0.25">
      <c r="A35" s="89">
        <v>560064</v>
      </c>
      <c r="B35" s="90" t="s">
        <v>104</v>
      </c>
      <c r="C35" s="92">
        <v>3756</v>
      </c>
      <c r="D35" s="92">
        <v>2674</v>
      </c>
      <c r="E35" s="92">
        <v>31360</v>
      </c>
      <c r="F35" s="92">
        <v>9203</v>
      </c>
      <c r="G35" s="115">
        <v>0.1198</v>
      </c>
      <c r="H35" s="115">
        <v>0.29060000000000002</v>
      </c>
      <c r="I35" s="94">
        <v>2.33</v>
      </c>
      <c r="J35" s="116">
        <v>2.5</v>
      </c>
      <c r="K35" s="95">
        <v>1.79</v>
      </c>
      <c r="L35" s="95">
        <v>0.57999999999999996</v>
      </c>
      <c r="M35" s="96"/>
      <c r="N35" s="97"/>
      <c r="O35" s="98">
        <f t="shared" si="0"/>
        <v>2.37</v>
      </c>
    </row>
    <row r="36" spans="1:15" x14ac:dyDescent="0.25">
      <c r="A36" s="89">
        <v>560065</v>
      </c>
      <c r="B36" s="90" t="s">
        <v>105</v>
      </c>
      <c r="C36" s="92">
        <v>98</v>
      </c>
      <c r="D36" s="92">
        <v>35</v>
      </c>
      <c r="E36" s="92">
        <v>13287</v>
      </c>
      <c r="F36" s="92">
        <v>3154</v>
      </c>
      <c r="G36" s="115">
        <v>7.4000000000000003E-3</v>
      </c>
      <c r="H36" s="115">
        <v>1.11E-2</v>
      </c>
      <c r="I36" s="94">
        <v>0.09</v>
      </c>
      <c r="J36" s="116">
        <v>0.12</v>
      </c>
      <c r="K36" s="95">
        <v>7.0000000000000007E-2</v>
      </c>
      <c r="L36" s="95">
        <v>0.02</v>
      </c>
      <c r="M36" s="96"/>
      <c r="N36" s="97"/>
      <c r="O36" s="98">
        <f t="shared" si="0"/>
        <v>0.09</v>
      </c>
    </row>
    <row r="37" spans="1:15" x14ac:dyDescent="0.25">
      <c r="A37" s="89">
        <v>560066</v>
      </c>
      <c r="B37" s="90" t="s">
        <v>106</v>
      </c>
      <c r="C37" s="92">
        <v>324</v>
      </c>
      <c r="D37" s="92">
        <v>84</v>
      </c>
      <c r="E37" s="92">
        <v>9079</v>
      </c>
      <c r="F37" s="92">
        <v>2327</v>
      </c>
      <c r="G37" s="115">
        <v>3.5700000000000003E-2</v>
      </c>
      <c r="H37" s="115">
        <v>3.61E-2</v>
      </c>
      <c r="I37" s="94">
        <v>0.65</v>
      </c>
      <c r="J37" s="116">
        <v>0.47</v>
      </c>
      <c r="K37" s="95">
        <v>0.52</v>
      </c>
      <c r="L37" s="95">
        <v>0.09</v>
      </c>
      <c r="M37" s="96"/>
      <c r="N37" s="97"/>
      <c r="O37" s="98">
        <f t="shared" si="0"/>
        <v>0.61</v>
      </c>
    </row>
    <row r="38" spans="1:15" x14ac:dyDescent="0.25">
      <c r="A38" s="89">
        <v>560067</v>
      </c>
      <c r="B38" s="90" t="s">
        <v>107</v>
      </c>
      <c r="C38" s="92">
        <v>227</v>
      </c>
      <c r="D38" s="92">
        <v>87</v>
      </c>
      <c r="E38" s="92">
        <v>22066</v>
      </c>
      <c r="F38" s="92">
        <v>6952</v>
      </c>
      <c r="G38" s="115">
        <v>1.03E-2</v>
      </c>
      <c r="H38" s="115">
        <v>1.2500000000000001E-2</v>
      </c>
      <c r="I38" s="94">
        <v>0.15</v>
      </c>
      <c r="J38" s="116">
        <v>0.14000000000000001</v>
      </c>
      <c r="K38" s="95">
        <v>0.11</v>
      </c>
      <c r="L38" s="95">
        <v>0.03</v>
      </c>
      <c r="M38" s="96"/>
      <c r="N38" s="97"/>
      <c r="O38" s="98">
        <f t="shared" si="0"/>
        <v>0.14000000000000001</v>
      </c>
    </row>
    <row r="39" spans="1:15" x14ac:dyDescent="0.25">
      <c r="A39" s="89">
        <v>560068</v>
      </c>
      <c r="B39" s="90" t="s">
        <v>108</v>
      </c>
      <c r="C39" s="92">
        <v>417</v>
      </c>
      <c r="D39" s="92">
        <v>54</v>
      </c>
      <c r="E39" s="92">
        <v>25534</v>
      </c>
      <c r="F39" s="92">
        <v>7423</v>
      </c>
      <c r="G39" s="115">
        <v>1.6299999999999999E-2</v>
      </c>
      <c r="H39" s="115">
        <v>7.3000000000000001E-3</v>
      </c>
      <c r="I39" s="94">
        <v>0.27</v>
      </c>
      <c r="J39" s="116">
        <v>7.0000000000000007E-2</v>
      </c>
      <c r="K39" s="95">
        <v>0.21</v>
      </c>
      <c r="L39" s="95">
        <v>0.02</v>
      </c>
      <c r="M39" s="96"/>
      <c r="N39" s="97"/>
      <c r="O39" s="98">
        <f t="shared" si="0"/>
        <v>0.23</v>
      </c>
    </row>
    <row r="40" spans="1:15" ht="26.45" customHeight="1" x14ac:dyDescent="0.25">
      <c r="A40" s="89">
        <v>560069</v>
      </c>
      <c r="B40" s="90" t="s">
        <v>109</v>
      </c>
      <c r="C40" s="92">
        <v>196</v>
      </c>
      <c r="D40" s="92">
        <v>18</v>
      </c>
      <c r="E40" s="92">
        <v>15709</v>
      </c>
      <c r="F40" s="92">
        <v>4350</v>
      </c>
      <c r="G40" s="115">
        <v>1.2500000000000001E-2</v>
      </c>
      <c r="H40" s="115">
        <v>4.1000000000000003E-3</v>
      </c>
      <c r="I40" s="94">
        <v>0.19</v>
      </c>
      <c r="J40" s="116">
        <v>0.03</v>
      </c>
      <c r="K40" s="95">
        <v>0.15</v>
      </c>
      <c r="L40" s="95">
        <v>0.01</v>
      </c>
      <c r="M40" s="96"/>
      <c r="N40" s="97"/>
      <c r="O40" s="98">
        <f t="shared" si="0"/>
        <v>0.16</v>
      </c>
    </row>
    <row r="41" spans="1:15" x14ac:dyDescent="0.25">
      <c r="A41" s="89">
        <v>560070</v>
      </c>
      <c r="B41" s="90" t="s">
        <v>110</v>
      </c>
      <c r="C41" s="92">
        <v>3894</v>
      </c>
      <c r="D41" s="92">
        <v>1688</v>
      </c>
      <c r="E41" s="92">
        <v>56903</v>
      </c>
      <c r="F41" s="92">
        <v>18373</v>
      </c>
      <c r="G41" s="115">
        <v>6.8400000000000002E-2</v>
      </c>
      <c r="H41" s="115">
        <v>9.1899999999999996E-2</v>
      </c>
      <c r="I41" s="94">
        <v>1.31</v>
      </c>
      <c r="J41" s="116">
        <v>1.24</v>
      </c>
      <c r="K41" s="95">
        <v>1</v>
      </c>
      <c r="L41" s="95">
        <v>0.3</v>
      </c>
      <c r="M41" s="96"/>
      <c r="N41" s="97"/>
      <c r="O41" s="98">
        <f t="shared" si="0"/>
        <v>1.3</v>
      </c>
    </row>
    <row r="42" spans="1:15" x14ac:dyDescent="0.25">
      <c r="A42" s="89">
        <v>560071</v>
      </c>
      <c r="B42" s="90" t="s">
        <v>111</v>
      </c>
      <c r="C42" s="92">
        <v>148</v>
      </c>
      <c r="D42" s="92">
        <v>144</v>
      </c>
      <c r="E42" s="92">
        <v>18174</v>
      </c>
      <c r="F42" s="92">
        <v>5992</v>
      </c>
      <c r="G42" s="115">
        <v>8.0999999999999996E-3</v>
      </c>
      <c r="H42" s="115">
        <v>2.4E-2</v>
      </c>
      <c r="I42" s="94">
        <v>0.1</v>
      </c>
      <c r="J42" s="116">
        <v>0.3</v>
      </c>
      <c r="K42" s="95">
        <v>0.08</v>
      </c>
      <c r="L42" s="95">
        <v>0.08</v>
      </c>
      <c r="M42" s="96"/>
      <c r="N42" s="97"/>
      <c r="O42" s="98">
        <f t="shared" si="0"/>
        <v>0.16</v>
      </c>
    </row>
    <row r="43" spans="1:15" x14ac:dyDescent="0.25">
      <c r="A43" s="89">
        <v>560072</v>
      </c>
      <c r="B43" s="90" t="s">
        <v>112</v>
      </c>
      <c r="C43" s="92">
        <v>315</v>
      </c>
      <c r="D43" s="92">
        <v>100</v>
      </c>
      <c r="E43" s="92">
        <v>19820</v>
      </c>
      <c r="F43" s="92">
        <v>5382</v>
      </c>
      <c r="G43" s="115">
        <v>1.5900000000000001E-2</v>
      </c>
      <c r="H43" s="115">
        <v>1.8599999999999998E-2</v>
      </c>
      <c r="I43" s="94">
        <v>0.26</v>
      </c>
      <c r="J43" s="116">
        <v>0.23</v>
      </c>
      <c r="K43" s="95">
        <v>0.21</v>
      </c>
      <c r="L43" s="95">
        <v>0.05</v>
      </c>
      <c r="M43" s="96"/>
      <c r="N43" s="97"/>
      <c r="O43" s="98">
        <f t="shared" si="0"/>
        <v>0.26</v>
      </c>
    </row>
    <row r="44" spans="1:15" x14ac:dyDescent="0.25">
      <c r="A44" s="89">
        <v>560073</v>
      </c>
      <c r="B44" s="90" t="s">
        <v>113</v>
      </c>
      <c r="C44" s="92">
        <v>319</v>
      </c>
      <c r="D44" s="92">
        <v>41</v>
      </c>
      <c r="E44" s="92">
        <v>11088</v>
      </c>
      <c r="F44" s="92">
        <v>2275</v>
      </c>
      <c r="G44" s="115">
        <v>2.8799999999999999E-2</v>
      </c>
      <c r="H44" s="115">
        <v>1.7999999999999999E-2</v>
      </c>
      <c r="I44" s="94">
        <v>0.52</v>
      </c>
      <c r="J44" s="116">
        <v>0.22</v>
      </c>
      <c r="K44" s="95">
        <v>0.43</v>
      </c>
      <c r="L44" s="95">
        <v>0.04</v>
      </c>
      <c r="M44" s="96"/>
      <c r="N44" s="97"/>
      <c r="O44" s="98">
        <f t="shared" si="0"/>
        <v>0.47</v>
      </c>
    </row>
    <row r="45" spans="1:15" x14ac:dyDescent="0.25">
      <c r="A45" s="89">
        <v>560074</v>
      </c>
      <c r="B45" s="90" t="s">
        <v>114</v>
      </c>
      <c r="C45" s="92">
        <v>290</v>
      </c>
      <c r="D45" s="92">
        <v>86</v>
      </c>
      <c r="E45" s="92">
        <v>17472</v>
      </c>
      <c r="F45" s="92">
        <v>5529</v>
      </c>
      <c r="G45" s="115">
        <v>1.66E-2</v>
      </c>
      <c r="H45" s="115">
        <v>1.5599999999999999E-2</v>
      </c>
      <c r="I45" s="94">
        <v>0.27</v>
      </c>
      <c r="J45" s="116">
        <v>0.19</v>
      </c>
      <c r="K45" s="95">
        <v>0.21</v>
      </c>
      <c r="L45" s="95">
        <v>0.05</v>
      </c>
      <c r="M45" s="96"/>
      <c r="N45" s="97"/>
      <c r="O45" s="98">
        <f t="shared" si="0"/>
        <v>0.26</v>
      </c>
    </row>
    <row r="46" spans="1:15" x14ac:dyDescent="0.25">
      <c r="A46" s="89">
        <v>560075</v>
      </c>
      <c r="B46" s="90" t="s">
        <v>115</v>
      </c>
      <c r="C46" s="92">
        <v>2446</v>
      </c>
      <c r="D46" s="92">
        <v>504</v>
      </c>
      <c r="E46" s="92">
        <v>29939</v>
      </c>
      <c r="F46" s="92">
        <v>9022</v>
      </c>
      <c r="G46" s="115">
        <v>8.1699999999999995E-2</v>
      </c>
      <c r="H46" s="115">
        <v>5.5899999999999998E-2</v>
      </c>
      <c r="I46" s="94">
        <v>1.57</v>
      </c>
      <c r="J46" s="116">
        <v>0.74</v>
      </c>
      <c r="K46" s="95">
        <v>1.21</v>
      </c>
      <c r="L46" s="95">
        <v>0.17</v>
      </c>
      <c r="M46" s="96"/>
      <c r="N46" s="97"/>
      <c r="O46" s="98">
        <f t="shared" si="0"/>
        <v>1.38</v>
      </c>
    </row>
    <row r="47" spans="1:15" x14ac:dyDescent="0.25">
      <c r="A47" s="89">
        <v>560076</v>
      </c>
      <c r="B47" s="90" t="s">
        <v>116</v>
      </c>
      <c r="C47" s="92">
        <v>540</v>
      </c>
      <c r="D47" s="92">
        <v>278</v>
      </c>
      <c r="E47" s="92">
        <v>9140</v>
      </c>
      <c r="F47" s="92">
        <v>2508</v>
      </c>
      <c r="G47" s="115">
        <v>5.91E-2</v>
      </c>
      <c r="H47" s="115">
        <v>0.1108</v>
      </c>
      <c r="I47" s="94">
        <v>1.1200000000000001</v>
      </c>
      <c r="J47" s="116">
        <v>1.5</v>
      </c>
      <c r="K47" s="95">
        <v>0.87</v>
      </c>
      <c r="L47" s="95">
        <v>0.33</v>
      </c>
      <c r="M47" s="96"/>
      <c r="N47" s="97"/>
      <c r="O47" s="98">
        <f t="shared" si="0"/>
        <v>1.2</v>
      </c>
    </row>
    <row r="48" spans="1:15" x14ac:dyDescent="0.25">
      <c r="A48" s="89">
        <v>560077</v>
      </c>
      <c r="B48" s="90" t="s">
        <v>117</v>
      </c>
      <c r="C48" s="92">
        <v>971</v>
      </c>
      <c r="D48" s="92">
        <v>27</v>
      </c>
      <c r="E48" s="92">
        <v>10912</v>
      </c>
      <c r="F48" s="92">
        <v>2235</v>
      </c>
      <c r="G48" s="115">
        <v>8.8999999999999996E-2</v>
      </c>
      <c r="H48" s="115">
        <v>1.21E-2</v>
      </c>
      <c r="I48" s="94">
        <v>1.72</v>
      </c>
      <c r="J48" s="116">
        <v>0.14000000000000001</v>
      </c>
      <c r="K48" s="95">
        <v>1.43</v>
      </c>
      <c r="L48" s="95">
        <v>0.02</v>
      </c>
      <c r="M48" s="96"/>
      <c r="N48" s="97"/>
      <c r="O48" s="98">
        <f t="shared" si="0"/>
        <v>1.45</v>
      </c>
    </row>
    <row r="49" spans="1:15" x14ac:dyDescent="0.25">
      <c r="A49" s="89">
        <v>560078</v>
      </c>
      <c r="B49" s="90" t="s">
        <v>118</v>
      </c>
      <c r="C49" s="92">
        <v>388</v>
      </c>
      <c r="D49" s="92">
        <v>223</v>
      </c>
      <c r="E49" s="92">
        <v>34160</v>
      </c>
      <c r="F49" s="92">
        <v>11261</v>
      </c>
      <c r="G49" s="115">
        <v>1.14E-2</v>
      </c>
      <c r="H49" s="115">
        <v>1.9800000000000002E-2</v>
      </c>
      <c r="I49" s="94">
        <v>0.17</v>
      </c>
      <c r="J49" s="116">
        <v>0.24</v>
      </c>
      <c r="K49" s="95">
        <v>0.13</v>
      </c>
      <c r="L49" s="95">
        <v>0.06</v>
      </c>
      <c r="M49" s="96"/>
      <c r="N49" s="97"/>
      <c r="O49" s="98">
        <f t="shared" si="0"/>
        <v>0.19</v>
      </c>
    </row>
    <row r="50" spans="1:15" x14ac:dyDescent="0.25">
      <c r="A50" s="89">
        <v>560079</v>
      </c>
      <c r="B50" s="90" t="s">
        <v>119</v>
      </c>
      <c r="C50" s="92">
        <v>1390</v>
      </c>
      <c r="D50" s="92">
        <v>615</v>
      </c>
      <c r="E50" s="92">
        <v>33490</v>
      </c>
      <c r="F50" s="92">
        <v>9718</v>
      </c>
      <c r="G50" s="115">
        <v>4.1500000000000002E-2</v>
      </c>
      <c r="H50" s="115">
        <v>6.3299999999999995E-2</v>
      </c>
      <c r="I50" s="94">
        <v>0.77</v>
      </c>
      <c r="J50" s="116">
        <v>0.85</v>
      </c>
      <c r="K50" s="95">
        <v>0.6</v>
      </c>
      <c r="L50" s="95">
        <v>0.19</v>
      </c>
      <c r="M50" s="96"/>
      <c r="N50" s="97"/>
      <c r="O50" s="98">
        <f t="shared" si="0"/>
        <v>0.79</v>
      </c>
    </row>
    <row r="51" spans="1:15" ht="15" customHeight="1" x14ac:dyDescent="0.25">
      <c r="A51" s="89">
        <v>560080</v>
      </c>
      <c r="B51" s="90" t="s">
        <v>120</v>
      </c>
      <c r="C51" s="92">
        <v>57</v>
      </c>
      <c r="D51" s="92">
        <v>13</v>
      </c>
      <c r="E51" s="92">
        <v>17598</v>
      </c>
      <c r="F51" s="92">
        <v>5218</v>
      </c>
      <c r="G51" s="115">
        <v>3.2000000000000002E-3</v>
      </c>
      <c r="H51" s="115">
        <v>2.5000000000000001E-3</v>
      </c>
      <c r="I51" s="94">
        <v>0.01</v>
      </c>
      <c r="J51" s="116">
        <v>0.01</v>
      </c>
      <c r="K51" s="95">
        <v>0.01</v>
      </c>
      <c r="L51" s="95">
        <v>0</v>
      </c>
      <c r="M51" s="96"/>
      <c r="N51" s="97"/>
      <c r="O51" s="98">
        <f t="shared" si="0"/>
        <v>0.01</v>
      </c>
    </row>
    <row r="52" spans="1:15" x14ac:dyDescent="0.25">
      <c r="A52" s="89">
        <v>560081</v>
      </c>
      <c r="B52" s="90" t="s">
        <v>121</v>
      </c>
      <c r="C52" s="92">
        <v>351</v>
      </c>
      <c r="D52" s="92">
        <v>97</v>
      </c>
      <c r="E52" s="92">
        <v>20054</v>
      </c>
      <c r="F52" s="92">
        <v>6538</v>
      </c>
      <c r="G52" s="115">
        <v>1.7500000000000002E-2</v>
      </c>
      <c r="H52" s="115">
        <v>1.4800000000000001E-2</v>
      </c>
      <c r="I52" s="94">
        <v>0.28999999999999998</v>
      </c>
      <c r="J52" s="116">
        <v>0.18</v>
      </c>
      <c r="K52" s="95">
        <v>0.22</v>
      </c>
      <c r="L52" s="95">
        <v>0.05</v>
      </c>
      <c r="M52" s="96"/>
      <c r="N52" s="97"/>
      <c r="O52" s="98">
        <f t="shared" si="0"/>
        <v>0.27</v>
      </c>
    </row>
    <row r="53" spans="1:15" x14ac:dyDescent="0.25">
      <c r="A53" s="89">
        <v>560082</v>
      </c>
      <c r="B53" s="90" t="s">
        <v>122</v>
      </c>
      <c r="C53" s="92">
        <v>232</v>
      </c>
      <c r="D53" s="92">
        <v>74</v>
      </c>
      <c r="E53" s="92">
        <v>15704</v>
      </c>
      <c r="F53" s="92">
        <v>3921</v>
      </c>
      <c r="G53" s="115">
        <v>1.4800000000000001E-2</v>
      </c>
      <c r="H53" s="115">
        <v>1.89E-2</v>
      </c>
      <c r="I53" s="94">
        <v>0.24</v>
      </c>
      <c r="J53" s="116">
        <v>0.23</v>
      </c>
      <c r="K53" s="95">
        <v>0.19</v>
      </c>
      <c r="L53" s="95">
        <v>0.05</v>
      </c>
      <c r="M53" s="96"/>
      <c r="N53" s="97"/>
      <c r="O53" s="98">
        <f t="shared" si="0"/>
        <v>0.24</v>
      </c>
    </row>
    <row r="54" spans="1:15" x14ac:dyDescent="0.25">
      <c r="A54" s="89">
        <v>560083</v>
      </c>
      <c r="B54" s="90" t="s">
        <v>123</v>
      </c>
      <c r="C54" s="92">
        <v>85</v>
      </c>
      <c r="D54" s="92">
        <v>7</v>
      </c>
      <c r="E54" s="92">
        <v>14255</v>
      </c>
      <c r="F54" s="92">
        <v>3353</v>
      </c>
      <c r="G54" s="115">
        <v>6.0000000000000001E-3</v>
      </c>
      <c r="H54" s="115">
        <v>2.0999999999999999E-3</v>
      </c>
      <c r="I54" s="94">
        <v>0.06</v>
      </c>
      <c r="J54" s="116">
        <v>0</v>
      </c>
      <c r="K54" s="95">
        <v>0.05</v>
      </c>
      <c r="L54" s="95">
        <v>0</v>
      </c>
      <c r="M54" s="96"/>
      <c r="N54" s="97"/>
      <c r="O54" s="98">
        <f t="shared" si="0"/>
        <v>0.05</v>
      </c>
    </row>
    <row r="55" spans="1:15" x14ac:dyDescent="0.25">
      <c r="A55" s="89">
        <v>560084</v>
      </c>
      <c r="B55" s="90" t="s">
        <v>124</v>
      </c>
      <c r="C55" s="92">
        <v>61</v>
      </c>
      <c r="D55" s="92">
        <v>44</v>
      </c>
      <c r="E55" s="92">
        <v>21288</v>
      </c>
      <c r="F55" s="92">
        <v>7444</v>
      </c>
      <c r="G55" s="115">
        <v>2.8999999999999998E-3</v>
      </c>
      <c r="H55" s="115">
        <v>5.8999999999999999E-3</v>
      </c>
      <c r="I55" s="94">
        <v>0</v>
      </c>
      <c r="J55" s="116">
        <v>0.05</v>
      </c>
      <c r="K55" s="95">
        <v>0</v>
      </c>
      <c r="L55" s="95">
        <v>0.01</v>
      </c>
      <c r="M55" s="96"/>
      <c r="N55" s="97"/>
      <c r="O55" s="98">
        <f t="shared" si="0"/>
        <v>0.01</v>
      </c>
    </row>
    <row r="56" spans="1:15" ht="26.25" x14ac:dyDescent="0.25">
      <c r="A56" s="89">
        <v>560085</v>
      </c>
      <c r="B56" s="90" t="s">
        <v>125</v>
      </c>
      <c r="C56" s="92">
        <v>223</v>
      </c>
      <c r="D56" s="92">
        <v>12</v>
      </c>
      <c r="E56" s="92">
        <v>9740</v>
      </c>
      <c r="F56" s="92">
        <v>521</v>
      </c>
      <c r="G56" s="115">
        <v>2.29E-2</v>
      </c>
      <c r="H56" s="115">
        <v>2.3E-2</v>
      </c>
      <c r="I56" s="94">
        <v>0.4</v>
      </c>
      <c r="J56" s="116">
        <v>0.28999999999999998</v>
      </c>
      <c r="K56" s="95">
        <v>0.38</v>
      </c>
      <c r="L56" s="95">
        <v>0.01</v>
      </c>
      <c r="M56" s="96"/>
      <c r="N56" s="97"/>
      <c r="O56" s="98">
        <f t="shared" si="0"/>
        <v>0.39</v>
      </c>
    </row>
    <row r="57" spans="1:15" ht="26.25" x14ac:dyDescent="0.25">
      <c r="A57" s="89">
        <v>560086</v>
      </c>
      <c r="B57" s="90" t="s">
        <v>126</v>
      </c>
      <c r="C57" s="92">
        <v>749</v>
      </c>
      <c r="D57" s="92">
        <v>24</v>
      </c>
      <c r="E57" s="92">
        <v>18240</v>
      </c>
      <c r="F57" s="92">
        <v>716</v>
      </c>
      <c r="G57" s="115">
        <v>4.1099999999999998E-2</v>
      </c>
      <c r="H57" s="115">
        <v>3.3500000000000002E-2</v>
      </c>
      <c r="I57" s="94">
        <v>0.76</v>
      </c>
      <c r="J57" s="116">
        <v>0.43</v>
      </c>
      <c r="K57" s="95">
        <v>0.73</v>
      </c>
      <c r="L57" s="95">
        <v>0.02</v>
      </c>
      <c r="M57" s="96"/>
      <c r="N57" s="97"/>
      <c r="O57" s="98">
        <f t="shared" si="0"/>
        <v>0.75</v>
      </c>
    </row>
    <row r="58" spans="1:15" x14ac:dyDescent="0.25">
      <c r="A58" s="89">
        <v>560087</v>
      </c>
      <c r="B58" s="90" t="s">
        <v>127</v>
      </c>
      <c r="C58" s="92">
        <v>765</v>
      </c>
      <c r="D58" s="92">
        <v>1</v>
      </c>
      <c r="E58" s="92">
        <v>23515</v>
      </c>
      <c r="F58" s="92">
        <v>0</v>
      </c>
      <c r="G58" s="115">
        <v>3.2500000000000001E-2</v>
      </c>
      <c r="H58" s="115">
        <v>0</v>
      </c>
      <c r="I58" s="94">
        <v>0.59</v>
      </c>
      <c r="J58" s="116">
        <v>0</v>
      </c>
      <c r="K58" s="95">
        <v>0.59</v>
      </c>
      <c r="L58" s="95">
        <v>0</v>
      </c>
      <c r="M58" s="96"/>
      <c r="N58" s="97"/>
      <c r="O58" s="98">
        <f t="shared" si="0"/>
        <v>0.59</v>
      </c>
    </row>
    <row r="59" spans="1:15" ht="26.25" x14ac:dyDescent="0.25">
      <c r="A59" s="89">
        <v>560088</v>
      </c>
      <c r="B59" s="90" t="s">
        <v>128</v>
      </c>
      <c r="C59" s="92">
        <v>71</v>
      </c>
      <c r="D59" s="92">
        <v>0</v>
      </c>
      <c r="E59" s="92">
        <v>5545</v>
      </c>
      <c r="F59" s="92">
        <v>0</v>
      </c>
      <c r="G59" s="115">
        <v>1.2800000000000001E-2</v>
      </c>
      <c r="H59" s="115">
        <v>0</v>
      </c>
      <c r="I59" s="94">
        <v>0.2</v>
      </c>
      <c r="J59" s="116">
        <v>0</v>
      </c>
      <c r="K59" s="95">
        <v>0.2</v>
      </c>
      <c r="L59" s="95">
        <v>0</v>
      </c>
      <c r="M59" s="96"/>
      <c r="N59" s="97"/>
      <c r="O59" s="98">
        <f t="shared" si="0"/>
        <v>0.2</v>
      </c>
    </row>
    <row r="60" spans="1:15" ht="26.25" x14ac:dyDescent="0.25">
      <c r="A60" s="89">
        <v>560089</v>
      </c>
      <c r="B60" s="90" t="s">
        <v>129</v>
      </c>
      <c r="C60" s="92">
        <v>146</v>
      </c>
      <c r="D60" s="92">
        <v>0</v>
      </c>
      <c r="E60" s="92">
        <v>3715</v>
      </c>
      <c r="F60" s="92">
        <v>0</v>
      </c>
      <c r="G60" s="115">
        <v>3.9300000000000002E-2</v>
      </c>
      <c r="H60" s="115">
        <v>0</v>
      </c>
      <c r="I60" s="94">
        <v>0.73</v>
      </c>
      <c r="J60" s="116">
        <v>0</v>
      </c>
      <c r="K60" s="95">
        <v>0.73</v>
      </c>
      <c r="L60" s="95">
        <v>0</v>
      </c>
      <c r="M60" s="96"/>
      <c r="N60" s="97"/>
      <c r="O60" s="98">
        <f t="shared" si="0"/>
        <v>0.73</v>
      </c>
    </row>
    <row r="61" spans="1:15" ht="26.25" x14ac:dyDescent="0.25">
      <c r="A61" s="89">
        <v>560096</v>
      </c>
      <c r="B61" s="90" t="s">
        <v>130</v>
      </c>
      <c r="C61" s="92">
        <v>12</v>
      </c>
      <c r="D61" s="92">
        <v>1</v>
      </c>
      <c r="E61" s="92">
        <v>509</v>
      </c>
      <c r="F61" s="92">
        <v>37</v>
      </c>
      <c r="G61" s="115">
        <v>2.3599999999999999E-2</v>
      </c>
      <c r="H61" s="115">
        <v>2.7E-2</v>
      </c>
      <c r="I61" s="94">
        <v>0.41</v>
      </c>
      <c r="J61" s="116">
        <v>0.34</v>
      </c>
      <c r="K61" s="95">
        <v>0.38</v>
      </c>
      <c r="L61" s="95">
        <v>0.02</v>
      </c>
      <c r="M61" s="96"/>
      <c r="N61" s="97"/>
      <c r="O61" s="98">
        <f t="shared" si="0"/>
        <v>0.4</v>
      </c>
    </row>
    <row r="62" spans="1:15" ht="27.75" customHeight="1" x14ac:dyDescent="0.25">
      <c r="A62" s="89">
        <v>560098</v>
      </c>
      <c r="B62" s="90" t="s">
        <v>131</v>
      </c>
      <c r="C62" s="92">
        <v>95</v>
      </c>
      <c r="D62" s="92">
        <v>0</v>
      </c>
      <c r="E62" s="92">
        <v>5972</v>
      </c>
      <c r="F62" s="92">
        <v>0</v>
      </c>
      <c r="G62" s="115">
        <v>1.5900000000000001E-2</v>
      </c>
      <c r="H62" s="115">
        <v>0</v>
      </c>
      <c r="I62" s="94">
        <v>0.26</v>
      </c>
      <c r="J62" s="116">
        <v>0</v>
      </c>
      <c r="K62" s="95">
        <v>0.26</v>
      </c>
      <c r="L62" s="95">
        <v>0</v>
      </c>
      <c r="M62" s="96"/>
      <c r="N62" s="97"/>
      <c r="O62" s="98">
        <f t="shared" si="0"/>
        <v>0.26</v>
      </c>
    </row>
    <row r="63" spans="1:15" s="108" customFormat="1" ht="38.25" x14ac:dyDescent="0.2">
      <c r="A63" s="89">
        <v>560099</v>
      </c>
      <c r="B63" s="90" t="s">
        <v>132</v>
      </c>
      <c r="C63" s="92">
        <v>87</v>
      </c>
      <c r="D63" s="92">
        <v>12</v>
      </c>
      <c r="E63" s="92">
        <v>2395</v>
      </c>
      <c r="F63" s="92">
        <v>159</v>
      </c>
      <c r="G63" s="115">
        <v>3.6299999999999999E-2</v>
      </c>
      <c r="H63" s="115">
        <v>7.5499999999999998E-2</v>
      </c>
      <c r="I63" s="94">
        <v>0.67</v>
      </c>
      <c r="J63" s="116">
        <v>1.01</v>
      </c>
      <c r="K63" s="95">
        <v>0.63</v>
      </c>
      <c r="L63" s="95">
        <v>0.06</v>
      </c>
      <c r="M63" s="96"/>
      <c r="N63" s="97"/>
      <c r="O63" s="98">
        <f t="shared" si="0"/>
        <v>0.69</v>
      </c>
    </row>
    <row r="64" spans="1:15" ht="39" x14ac:dyDescent="0.25">
      <c r="A64" s="89">
        <v>560206</v>
      </c>
      <c r="B64" s="90" t="s">
        <v>133</v>
      </c>
      <c r="C64" s="92">
        <v>1722</v>
      </c>
      <c r="D64" s="92">
        <v>0</v>
      </c>
      <c r="E64" s="92">
        <v>74399</v>
      </c>
      <c r="F64" s="92">
        <v>88</v>
      </c>
      <c r="G64" s="115">
        <v>2.3099999999999999E-2</v>
      </c>
      <c r="H64" s="115">
        <v>0</v>
      </c>
      <c r="I64" s="94">
        <v>0.4</v>
      </c>
      <c r="J64" s="116">
        <v>0</v>
      </c>
      <c r="K64" s="95">
        <v>0.4</v>
      </c>
      <c r="L64" s="95">
        <v>0</v>
      </c>
      <c r="M64" s="96"/>
      <c r="N64" s="97"/>
      <c r="O64" s="98">
        <f t="shared" si="0"/>
        <v>0.4</v>
      </c>
    </row>
    <row r="65" spans="1:15" ht="39" x14ac:dyDescent="0.25">
      <c r="A65" s="99">
        <v>560214</v>
      </c>
      <c r="B65" s="90" t="s">
        <v>134</v>
      </c>
      <c r="C65" s="92">
        <v>2296</v>
      </c>
      <c r="D65" s="92">
        <v>401</v>
      </c>
      <c r="E65" s="92">
        <v>82940</v>
      </c>
      <c r="F65" s="92">
        <v>26320</v>
      </c>
      <c r="G65" s="115">
        <v>2.7699999999999999E-2</v>
      </c>
      <c r="H65" s="115">
        <v>1.52E-2</v>
      </c>
      <c r="I65" s="94">
        <v>0.49</v>
      </c>
      <c r="J65" s="116">
        <v>0.18</v>
      </c>
      <c r="K65" s="95">
        <v>0.37</v>
      </c>
      <c r="L65" s="95">
        <v>0.04</v>
      </c>
      <c r="M65" s="100"/>
      <c r="N65" s="97"/>
      <c r="O65" s="98">
        <f t="shared" si="0"/>
        <v>0.41</v>
      </c>
    </row>
    <row r="66" spans="1:15" s="108" customFormat="1" ht="12.75" x14ac:dyDescent="0.2">
      <c r="A66" s="101"/>
      <c r="B66" s="102" t="s">
        <v>37</v>
      </c>
      <c r="C66" s="118">
        <v>60510</v>
      </c>
      <c r="D66" s="118">
        <v>31309</v>
      </c>
      <c r="E66" s="118">
        <v>1495810</v>
      </c>
      <c r="F66" s="118">
        <v>429492</v>
      </c>
      <c r="G66" s="115">
        <v>4.0500000000000001E-2</v>
      </c>
      <c r="H66" s="115">
        <v>7.2900000000000006E-2</v>
      </c>
      <c r="I66" s="94"/>
      <c r="J66" s="148"/>
      <c r="K66" s="95"/>
      <c r="L66" s="95"/>
      <c r="M66" s="121"/>
      <c r="N66" s="97"/>
      <c r="O66" s="98"/>
    </row>
  </sheetData>
  <mergeCells count="11">
    <mergeCell ref="M4:N4"/>
    <mergeCell ref="M1:O1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6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6"/>
  <sheetViews>
    <sheetView view="pageBreakPreview" zoomScale="95" zoomScaleNormal="100" zoomScaleSheetLayoutView="95" workbookViewId="0">
      <pane xSplit="2" ySplit="5" topLeftCell="C61" activePane="bottomRight" state="frozen"/>
      <selection pane="topRight" activeCell="C1" sqref="C1"/>
      <selection pane="bottomLeft" activeCell="A6" sqref="A6"/>
      <selection pane="bottomRight" activeCell="M1" sqref="M1:O1"/>
    </sheetView>
  </sheetViews>
  <sheetFormatPr defaultRowHeight="15" x14ac:dyDescent="0.25"/>
  <cols>
    <col min="1" max="1" width="9.140625" style="70"/>
    <col min="2" max="2" width="30.5703125" customWidth="1"/>
    <col min="3" max="3" width="9.5703125" bestFit="1" customWidth="1"/>
    <col min="4" max="4" width="7.7109375" bestFit="1" customWidth="1"/>
    <col min="5" max="5" width="9.5703125" style="127" bestFit="1" customWidth="1"/>
    <col min="6" max="6" width="7.7109375" style="127" customWidth="1"/>
    <col min="7" max="7" width="9.5703125" style="143" bestFit="1" customWidth="1"/>
    <col min="8" max="8" width="7.85546875" style="143" bestFit="1" customWidth="1"/>
    <col min="9" max="9" width="9.5703125" style="108" bestFit="1" customWidth="1"/>
    <col min="10" max="10" width="7.42578125" style="108" customWidth="1"/>
    <col min="11" max="11" width="9.5703125" style="75" bestFit="1" customWidth="1"/>
    <col min="12" max="12" width="5.5703125" style="75" bestFit="1" customWidth="1"/>
    <col min="13" max="13" width="9.5703125" bestFit="1" customWidth="1"/>
    <col min="15" max="15" width="10" customWidth="1"/>
    <col min="16" max="17" width="9.140625" hidden="1" customWidth="1"/>
    <col min="18" max="18" width="0.28515625" customWidth="1"/>
    <col min="19" max="20" width="9.140625" hidden="1" customWidth="1"/>
    <col min="242" max="242" width="30.5703125" customWidth="1"/>
    <col min="243" max="243" width="9.5703125" bestFit="1" customWidth="1"/>
    <col min="244" max="244" width="7.7109375" bestFit="1" customWidth="1"/>
    <col min="245" max="245" width="9.5703125" bestFit="1" customWidth="1"/>
    <col min="246" max="246" width="7.7109375" customWidth="1"/>
    <col min="247" max="247" width="9.5703125" bestFit="1" customWidth="1"/>
    <col min="248" max="248" width="7.85546875" bestFit="1" customWidth="1"/>
    <col min="249" max="249" width="9.5703125" bestFit="1" customWidth="1"/>
    <col min="250" max="250" width="7.42578125" customWidth="1"/>
    <col min="251" max="251" width="9.5703125" bestFit="1" customWidth="1"/>
    <col min="252" max="252" width="5.5703125" bestFit="1" customWidth="1"/>
    <col min="253" max="253" width="9.5703125" bestFit="1" customWidth="1"/>
    <col min="498" max="498" width="30.5703125" customWidth="1"/>
    <col min="499" max="499" width="9.5703125" bestFit="1" customWidth="1"/>
    <col min="500" max="500" width="7.7109375" bestFit="1" customWidth="1"/>
    <col min="501" max="501" width="9.5703125" bestFit="1" customWidth="1"/>
    <col min="502" max="502" width="7.7109375" customWidth="1"/>
    <col min="503" max="503" width="9.5703125" bestFit="1" customWidth="1"/>
    <col min="504" max="504" width="7.85546875" bestFit="1" customWidth="1"/>
    <col min="505" max="505" width="9.5703125" bestFit="1" customWidth="1"/>
    <col min="506" max="506" width="7.42578125" customWidth="1"/>
    <col min="507" max="507" width="9.5703125" bestFit="1" customWidth="1"/>
    <col min="508" max="508" width="5.5703125" bestFit="1" customWidth="1"/>
    <col min="509" max="509" width="9.5703125" bestFit="1" customWidth="1"/>
    <col min="754" max="754" width="30.5703125" customWidth="1"/>
    <col min="755" max="755" width="9.5703125" bestFit="1" customWidth="1"/>
    <col min="756" max="756" width="7.7109375" bestFit="1" customWidth="1"/>
    <col min="757" max="757" width="9.5703125" bestFit="1" customWidth="1"/>
    <col min="758" max="758" width="7.7109375" customWidth="1"/>
    <col min="759" max="759" width="9.5703125" bestFit="1" customWidth="1"/>
    <col min="760" max="760" width="7.85546875" bestFit="1" customWidth="1"/>
    <col min="761" max="761" width="9.5703125" bestFit="1" customWidth="1"/>
    <col min="762" max="762" width="7.42578125" customWidth="1"/>
    <col min="763" max="763" width="9.5703125" bestFit="1" customWidth="1"/>
    <col min="764" max="764" width="5.5703125" bestFit="1" customWidth="1"/>
    <col min="765" max="765" width="9.5703125" bestFit="1" customWidth="1"/>
    <col min="1010" max="1010" width="30.5703125" customWidth="1"/>
    <col min="1011" max="1011" width="9.5703125" bestFit="1" customWidth="1"/>
    <col min="1012" max="1012" width="7.7109375" bestFit="1" customWidth="1"/>
    <col min="1013" max="1013" width="9.5703125" bestFit="1" customWidth="1"/>
    <col min="1014" max="1014" width="7.7109375" customWidth="1"/>
    <col min="1015" max="1015" width="9.5703125" bestFit="1" customWidth="1"/>
    <col min="1016" max="1016" width="7.85546875" bestFit="1" customWidth="1"/>
    <col min="1017" max="1017" width="9.5703125" bestFit="1" customWidth="1"/>
    <col min="1018" max="1018" width="7.42578125" customWidth="1"/>
    <col min="1019" max="1019" width="9.5703125" bestFit="1" customWidth="1"/>
    <col min="1020" max="1020" width="5.5703125" bestFit="1" customWidth="1"/>
    <col min="1021" max="1021" width="9.5703125" bestFit="1" customWidth="1"/>
    <col min="1266" max="1266" width="30.5703125" customWidth="1"/>
    <col min="1267" max="1267" width="9.5703125" bestFit="1" customWidth="1"/>
    <col min="1268" max="1268" width="7.7109375" bestFit="1" customWidth="1"/>
    <col min="1269" max="1269" width="9.5703125" bestFit="1" customWidth="1"/>
    <col min="1270" max="1270" width="7.7109375" customWidth="1"/>
    <col min="1271" max="1271" width="9.5703125" bestFit="1" customWidth="1"/>
    <col min="1272" max="1272" width="7.85546875" bestFit="1" customWidth="1"/>
    <col min="1273" max="1273" width="9.5703125" bestFit="1" customWidth="1"/>
    <col min="1274" max="1274" width="7.42578125" customWidth="1"/>
    <col min="1275" max="1275" width="9.5703125" bestFit="1" customWidth="1"/>
    <col min="1276" max="1276" width="5.5703125" bestFit="1" customWidth="1"/>
    <col min="1277" max="1277" width="9.5703125" bestFit="1" customWidth="1"/>
    <col min="1522" max="1522" width="30.5703125" customWidth="1"/>
    <col min="1523" max="1523" width="9.5703125" bestFit="1" customWidth="1"/>
    <col min="1524" max="1524" width="7.7109375" bestFit="1" customWidth="1"/>
    <col min="1525" max="1525" width="9.5703125" bestFit="1" customWidth="1"/>
    <col min="1526" max="1526" width="7.7109375" customWidth="1"/>
    <col min="1527" max="1527" width="9.5703125" bestFit="1" customWidth="1"/>
    <col min="1528" max="1528" width="7.85546875" bestFit="1" customWidth="1"/>
    <col min="1529" max="1529" width="9.5703125" bestFit="1" customWidth="1"/>
    <col min="1530" max="1530" width="7.42578125" customWidth="1"/>
    <col min="1531" max="1531" width="9.5703125" bestFit="1" customWidth="1"/>
    <col min="1532" max="1532" width="5.5703125" bestFit="1" customWidth="1"/>
    <col min="1533" max="1533" width="9.5703125" bestFit="1" customWidth="1"/>
    <col min="1778" max="1778" width="30.5703125" customWidth="1"/>
    <col min="1779" max="1779" width="9.5703125" bestFit="1" customWidth="1"/>
    <col min="1780" max="1780" width="7.7109375" bestFit="1" customWidth="1"/>
    <col min="1781" max="1781" width="9.5703125" bestFit="1" customWidth="1"/>
    <col min="1782" max="1782" width="7.7109375" customWidth="1"/>
    <col min="1783" max="1783" width="9.5703125" bestFit="1" customWidth="1"/>
    <col min="1784" max="1784" width="7.85546875" bestFit="1" customWidth="1"/>
    <col min="1785" max="1785" width="9.5703125" bestFit="1" customWidth="1"/>
    <col min="1786" max="1786" width="7.42578125" customWidth="1"/>
    <col min="1787" max="1787" width="9.5703125" bestFit="1" customWidth="1"/>
    <col min="1788" max="1788" width="5.5703125" bestFit="1" customWidth="1"/>
    <col min="1789" max="1789" width="9.5703125" bestFit="1" customWidth="1"/>
    <col min="2034" max="2034" width="30.5703125" customWidth="1"/>
    <col min="2035" max="2035" width="9.5703125" bestFit="1" customWidth="1"/>
    <col min="2036" max="2036" width="7.7109375" bestFit="1" customWidth="1"/>
    <col min="2037" max="2037" width="9.5703125" bestFit="1" customWidth="1"/>
    <col min="2038" max="2038" width="7.7109375" customWidth="1"/>
    <col min="2039" max="2039" width="9.5703125" bestFit="1" customWidth="1"/>
    <col min="2040" max="2040" width="7.85546875" bestFit="1" customWidth="1"/>
    <col min="2041" max="2041" width="9.5703125" bestFit="1" customWidth="1"/>
    <col min="2042" max="2042" width="7.42578125" customWidth="1"/>
    <col min="2043" max="2043" width="9.5703125" bestFit="1" customWidth="1"/>
    <col min="2044" max="2044" width="5.5703125" bestFit="1" customWidth="1"/>
    <col min="2045" max="2045" width="9.5703125" bestFit="1" customWidth="1"/>
    <col min="2290" max="2290" width="30.5703125" customWidth="1"/>
    <col min="2291" max="2291" width="9.5703125" bestFit="1" customWidth="1"/>
    <col min="2292" max="2292" width="7.7109375" bestFit="1" customWidth="1"/>
    <col min="2293" max="2293" width="9.5703125" bestFit="1" customWidth="1"/>
    <col min="2294" max="2294" width="7.7109375" customWidth="1"/>
    <col min="2295" max="2295" width="9.5703125" bestFit="1" customWidth="1"/>
    <col min="2296" max="2296" width="7.85546875" bestFit="1" customWidth="1"/>
    <col min="2297" max="2297" width="9.5703125" bestFit="1" customWidth="1"/>
    <col min="2298" max="2298" width="7.42578125" customWidth="1"/>
    <col min="2299" max="2299" width="9.5703125" bestFit="1" customWidth="1"/>
    <col min="2300" max="2300" width="5.5703125" bestFit="1" customWidth="1"/>
    <col min="2301" max="2301" width="9.5703125" bestFit="1" customWidth="1"/>
    <col min="2546" max="2546" width="30.5703125" customWidth="1"/>
    <col min="2547" max="2547" width="9.5703125" bestFit="1" customWidth="1"/>
    <col min="2548" max="2548" width="7.7109375" bestFit="1" customWidth="1"/>
    <col min="2549" max="2549" width="9.5703125" bestFit="1" customWidth="1"/>
    <col min="2550" max="2550" width="7.7109375" customWidth="1"/>
    <col min="2551" max="2551" width="9.5703125" bestFit="1" customWidth="1"/>
    <col min="2552" max="2552" width="7.85546875" bestFit="1" customWidth="1"/>
    <col min="2553" max="2553" width="9.5703125" bestFit="1" customWidth="1"/>
    <col min="2554" max="2554" width="7.42578125" customWidth="1"/>
    <col min="2555" max="2555" width="9.5703125" bestFit="1" customWidth="1"/>
    <col min="2556" max="2556" width="5.5703125" bestFit="1" customWidth="1"/>
    <col min="2557" max="2557" width="9.5703125" bestFit="1" customWidth="1"/>
    <col min="2802" max="2802" width="30.5703125" customWidth="1"/>
    <col min="2803" max="2803" width="9.5703125" bestFit="1" customWidth="1"/>
    <col min="2804" max="2804" width="7.7109375" bestFit="1" customWidth="1"/>
    <col min="2805" max="2805" width="9.5703125" bestFit="1" customWidth="1"/>
    <col min="2806" max="2806" width="7.7109375" customWidth="1"/>
    <col min="2807" max="2807" width="9.5703125" bestFit="1" customWidth="1"/>
    <col min="2808" max="2808" width="7.85546875" bestFit="1" customWidth="1"/>
    <col min="2809" max="2809" width="9.5703125" bestFit="1" customWidth="1"/>
    <col min="2810" max="2810" width="7.42578125" customWidth="1"/>
    <col min="2811" max="2811" width="9.5703125" bestFit="1" customWidth="1"/>
    <col min="2812" max="2812" width="5.5703125" bestFit="1" customWidth="1"/>
    <col min="2813" max="2813" width="9.5703125" bestFit="1" customWidth="1"/>
    <col min="3058" max="3058" width="30.5703125" customWidth="1"/>
    <col min="3059" max="3059" width="9.5703125" bestFit="1" customWidth="1"/>
    <col min="3060" max="3060" width="7.7109375" bestFit="1" customWidth="1"/>
    <col min="3061" max="3061" width="9.5703125" bestFit="1" customWidth="1"/>
    <col min="3062" max="3062" width="7.7109375" customWidth="1"/>
    <col min="3063" max="3063" width="9.5703125" bestFit="1" customWidth="1"/>
    <col min="3064" max="3064" width="7.85546875" bestFit="1" customWidth="1"/>
    <col min="3065" max="3065" width="9.5703125" bestFit="1" customWidth="1"/>
    <col min="3066" max="3066" width="7.42578125" customWidth="1"/>
    <col min="3067" max="3067" width="9.5703125" bestFit="1" customWidth="1"/>
    <col min="3068" max="3068" width="5.5703125" bestFit="1" customWidth="1"/>
    <col min="3069" max="3069" width="9.5703125" bestFit="1" customWidth="1"/>
    <col min="3314" max="3314" width="30.5703125" customWidth="1"/>
    <col min="3315" max="3315" width="9.5703125" bestFit="1" customWidth="1"/>
    <col min="3316" max="3316" width="7.7109375" bestFit="1" customWidth="1"/>
    <col min="3317" max="3317" width="9.5703125" bestFit="1" customWidth="1"/>
    <col min="3318" max="3318" width="7.7109375" customWidth="1"/>
    <col min="3319" max="3319" width="9.5703125" bestFit="1" customWidth="1"/>
    <col min="3320" max="3320" width="7.85546875" bestFit="1" customWidth="1"/>
    <col min="3321" max="3321" width="9.5703125" bestFit="1" customWidth="1"/>
    <col min="3322" max="3322" width="7.42578125" customWidth="1"/>
    <col min="3323" max="3323" width="9.5703125" bestFit="1" customWidth="1"/>
    <col min="3324" max="3324" width="5.5703125" bestFit="1" customWidth="1"/>
    <col min="3325" max="3325" width="9.5703125" bestFit="1" customWidth="1"/>
    <col min="3570" max="3570" width="30.5703125" customWidth="1"/>
    <col min="3571" max="3571" width="9.5703125" bestFit="1" customWidth="1"/>
    <col min="3572" max="3572" width="7.7109375" bestFit="1" customWidth="1"/>
    <col min="3573" max="3573" width="9.5703125" bestFit="1" customWidth="1"/>
    <col min="3574" max="3574" width="7.7109375" customWidth="1"/>
    <col min="3575" max="3575" width="9.5703125" bestFit="1" customWidth="1"/>
    <col min="3576" max="3576" width="7.85546875" bestFit="1" customWidth="1"/>
    <col min="3577" max="3577" width="9.5703125" bestFit="1" customWidth="1"/>
    <col min="3578" max="3578" width="7.42578125" customWidth="1"/>
    <col min="3579" max="3579" width="9.5703125" bestFit="1" customWidth="1"/>
    <col min="3580" max="3580" width="5.5703125" bestFit="1" customWidth="1"/>
    <col min="3581" max="3581" width="9.5703125" bestFit="1" customWidth="1"/>
    <col min="3826" max="3826" width="30.5703125" customWidth="1"/>
    <col min="3827" max="3827" width="9.5703125" bestFit="1" customWidth="1"/>
    <col min="3828" max="3828" width="7.7109375" bestFit="1" customWidth="1"/>
    <col min="3829" max="3829" width="9.5703125" bestFit="1" customWidth="1"/>
    <col min="3830" max="3830" width="7.7109375" customWidth="1"/>
    <col min="3831" max="3831" width="9.5703125" bestFit="1" customWidth="1"/>
    <col min="3832" max="3832" width="7.85546875" bestFit="1" customWidth="1"/>
    <col min="3833" max="3833" width="9.5703125" bestFit="1" customWidth="1"/>
    <col min="3834" max="3834" width="7.42578125" customWidth="1"/>
    <col min="3835" max="3835" width="9.5703125" bestFit="1" customWidth="1"/>
    <col min="3836" max="3836" width="5.5703125" bestFit="1" customWidth="1"/>
    <col min="3837" max="3837" width="9.5703125" bestFit="1" customWidth="1"/>
    <col min="4082" max="4082" width="30.5703125" customWidth="1"/>
    <col min="4083" max="4083" width="9.5703125" bestFit="1" customWidth="1"/>
    <col min="4084" max="4084" width="7.7109375" bestFit="1" customWidth="1"/>
    <col min="4085" max="4085" width="9.5703125" bestFit="1" customWidth="1"/>
    <col min="4086" max="4086" width="7.7109375" customWidth="1"/>
    <col min="4087" max="4087" width="9.5703125" bestFit="1" customWidth="1"/>
    <col min="4088" max="4088" width="7.85546875" bestFit="1" customWidth="1"/>
    <col min="4089" max="4089" width="9.5703125" bestFit="1" customWidth="1"/>
    <col min="4090" max="4090" width="7.42578125" customWidth="1"/>
    <col min="4091" max="4091" width="9.5703125" bestFit="1" customWidth="1"/>
    <col min="4092" max="4092" width="5.5703125" bestFit="1" customWidth="1"/>
    <col min="4093" max="4093" width="9.5703125" bestFit="1" customWidth="1"/>
    <col min="4338" max="4338" width="30.5703125" customWidth="1"/>
    <col min="4339" max="4339" width="9.5703125" bestFit="1" customWidth="1"/>
    <col min="4340" max="4340" width="7.7109375" bestFit="1" customWidth="1"/>
    <col min="4341" max="4341" width="9.5703125" bestFit="1" customWidth="1"/>
    <col min="4342" max="4342" width="7.7109375" customWidth="1"/>
    <col min="4343" max="4343" width="9.5703125" bestFit="1" customWidth="1"/>
    <col min="4344" max="4344" width="7.85546875" bestFit="1" customWidth="1"/>
    <col min="4345" max="4345" width="9.5703125" bestFit="1" customWidth="1"/>
    <col min="4346" max="4346" width="7.42578125" customWidth="1"/>
    <col min="4347" max="4347" width="9.5703125" bestFit="1" customWidth="1"/>
    <col min="4348" max="4348" width="5.5703125" bestFit="1" customWidth="1"/>
    <col min="4349" max="4349" width="9.5703125" bestFit="1" customWidth="1"/>
    <col min="4594" max="4594" width="30.5703125" customWidth="1"/>
    <col min="4595" max="4595" width="9.5703125" bestFit="1" customWidth="1"/>
    <col min="4596" max="4596" width="7.7109375" bestFit="1" customWidth="1"/>
    <col min="4597" max="4597" width="9.5703125" bestFit="1" customWidth="1"/>
    <col min="4598" max="4598" width="7.7109375" customWidth="1"/>
    <col min="4599" max="4599" width="9.5703125" bestFit="1" customWidth="1"/>
    <col min="4600" max="4600" width="7.85546875" bestFit="1" customWidth="1"/>
    <col min="4601" max="4601" width="9.5703125" bestFit="1" customWidth="1"/>
    <col min="4602" max="4602" width="7.42578125" customWidth="1"/>
    <col min="4603" max="4603" width="9.5703125" bestFit="1" customWidth="1"/>
    <col min="4604" max="4604" width="5.5703125" bestFit="1" customWidth="1"/>
    <col min="4605" max="4605" width="9.5703125" bestFit="1" customWidth="1"/>
    <col min="4850" max="4850" width="30.5703125" customWidth="1"/>
    <col min="4851" max="4851" width="9.5703125" bestFit="1" customWidth="1"/>
    <col min="4852" max="4852" width="7.7109375" bestFit="1" customWidth="1"/>
    <col min="4853" max="4853" width="9.5703125" bestFit="1" customWidth="1"/>
    <col min="4854" max="4854" width="7.7109375" customWidth="1"/>
    <col min="4855" max="4855" width="9.5703125" bestFit="1" customWidth="1"/>
    <col min="4856" max="4856" width="7.85546875" bestFit="1" customWidth="1"/>
    <col min="4857" max="4857" width="9.5703125" bestFit="1" customWidth="1"/>
    <col min="4858" max="4858" width="7.42578125" customWidth="1"/>
    <col min="4859" max="4859" width="9.5703125" bestFit="1" customWidth="1"/>
    <col min="4860" max="4860" width="5.5703125" bestFit="1" customWidth="1"/>
    <col min="4861" max="4861" width="9.5703125" bestFit="1" customWidth="1"/>
    <col min="5106" max="5106" width="30.5703125" customWidth="1"/>
    <col min="5107" max="5107" width="9.5703125" bestFit="1" customWidth="1"/>
    <col min="5108" max="5108" width="7.7109375" bestFit="1" customWidth="1"/>
    <col min="5109" max="5109" width="9.5703125" bestFit="1" customWidth="1"/>
    <col min="5110" max="5110" width="7.7109375" customWidth="1"/>
    <col min="5111" max="5111" width="9.5703125" bestFit="1" customWidth="1"/>
    <col min="5112" max="5112" width="7.85546875" bestFit="1" customWidth="1"/>
    <col min="5113" max="5113" width="9.5703125" bestFit="1" customWidth="1"/>
    <col min="5114" max="5114" width="7.42578125" customWidth="1"/>
    <col min="5115" max="5115" width="9.5703125" bestFit="1" customWidth="1"/>
    <col min="5116" max="5116" width="5.5703125" bestFit="1" customWidth="1"/>
    <col min="5117" max="5117" width="9.5703125" bestFit="1" customWidth="1"/>
    <col min="5362" max="5362" width="30.5703125" customWidth="1"/>
    <col min="5363" max="5363" width="9.5703125" bestFit="1" customWidth="1"/>
    <col min="5364" max="5364" width="7.7109375" bestFit="1" customWidth="1"/>
    <col min="5365" max="5365" width="9.5703125" bestFit="1" customWidth="1"/>
    <col min="5366" max="5366" width="7.7109375" customWidth="1"/>
    <col min="5367" max="5367" width="9.5703125" bestFit="1" customWidth="1"/>
    <col min="5368" max="5368" width="7.85546875" bestFit="1" customWidth="1"/>
    <col min="5369" max="5369" width="9.5703125" bestFit="1" customWidth="1"/>
    <col min="5370" max="5370" width="7.42578125" customWidth="1"/>
    <col min="5371" max="5371" width="9.5703125" bestFit="1" customWidth="1"/>
    <col min="5372" max="5372" width="5.5703125" bestFit="1" customWidth="1"/>
    <col min="5373" max="5373" width="9.5703125" bestFit="1" customWidth="1"/>
    <col min="5618" max="5618" width="30.5703125" customWidth="1"/>
    <col min="5619" max="5619" width="9.5703125" bestFit="1" customWidth="1"/>
    <col min="5620" max="5620" width="7.7109375" bestFit="1" customWidth="1"/>
    <col min="5621" max="5621" width="9.5703125" bestFit="1" customWidth="1"/>
    <col min="5622" max="5622" width="7.7109375" customWidth="1"/>
    <col min="5623" max="5623" width="9.5703125" bestFit="1" customWidth="1"/>
    <col min="5624" max="5624" width="7.85546875" bestFit="1" customWidth="1"/>
    <col min="5625" max="5625" width="9.5703125" bestFit="1" customWidth="1"/>
    <col min="5626" max="5626" width="7.42578125" customWidth="1"/>
    <col min="5627" max="5627" width="9.5703125" bestFit="1" customWidth="1"/>
    <col min="5628" max="5628" width="5.5703125" bestFit="1" customWidth="1"/>
    <col min="5629" max="5629" width="9.5703125" bestFit="1" customWidth="1"/>
    <col min="5874" max="5874" width="30.5703125" customWidth="1"/>
    <col min="5875" max="5875" width="9.5703125" bestFit="1" customWidth="1"/>
    <col min="5876" max="5876" width="7.7109375" bestFit="1" customWidth="1"/>
    <col min="5877" max="5877" width="9.5703125" bestFit="1" customWidth="1"/>
    <col min="5878" max="5878" width="7.7109375" customWidth="1"/>
    <col min="5879" max="5879" width="9.5703125" bestFit="1" customWidth="1"/>
    <col min="5880" max="5880" width="7.85546875" bestFit="1" customWidth="1"/>
    <col min="5881" max="5881" width="9.5703125" bestFit="1" customWidth="1"/>
    <col min="5882" max="5882" width="7.42578125" customWidth="1"/>
    <col min="5883" max="5883" width="9.5703125" bestFit="1" customWidth="1"/>
    <col min="5884" max="5884" width="5.5703125" bestFit="1" customWidth="1"/>
    <col min="5885" max="5885" width="9.5703125" bestFit="1" customWidth="1"/>
    <col min="6130" max="6130" width="30.5703125" customWidth="1"/>
    <col min="6131" max="6131" width="9.5703125" bestFit="1" customWidth="1"/>
    <col min="6132" max="6132" width="7.7109375" bestFit="1" customWidth="1"/>
    <col min="6133" max="6133" width="9.5703125" bestFit="1" customWidth="1"/>
    <col min="6134" max="6134" width="7.7109375" customWidth="1"/>
    <col min="6135" max="6135" width="9.5703125" bestFit="1" customWidth="1"/>
    <col min="6136" max="6136" width="7.85546875" bestFit="1" customWidth="1"/>
    <col min="6137" max="6137" width="9.5703125" bestFit="1" customWidth="1"/>
    <col min="6138" max="6138" width="7.42578125" customWidth="1"/>
    <col min="6139" max="6139" width="9.5703125" bestFit="1" customWidth="1"/>
    <col min="6140" max="6140" width="5.5703125" bestFit="1" customWidth="1"/>
    <col min="6141" max="6141" width="9.5703125" bestFit="1" customWidth="1"/>
    <col min="6386" max="6386" width="30.5703125" customWidth="1"/>
    <col min="6387" max="6387" width="9.5703125" bestFit="1" customWidth="1"/>
    <col min="6388" max="6388" width="7.7109375" bestFit="1" customWidth="1"/>
    <col min="6389" max="6389" width="9.5703125" bestFit="1" customWidth="1"/>
    <col min="6390" max="6390" width="7.7109375" customWidth="1"/>
    <col min="6391" max="6391" width="9.5703125" bestFit="1" customWidth="1"/>
    <col min="6392" max="6392" width="7.85546875" bestFit="1" customWidth="1"/>
    <col min="6393" max="6393" width="9.5703125" bestFit="1" customWidth="1"/>
    <col min="6394" max="6394" width="7.42578125" customWidth="1"/>
    <col min="6395" max="6395" width="9.5703125" bestFit="1" customWidth="1"/>
    <col min="6396" max="6396" width="5.5703125" bestFit="1" customWidth="1"/>
    <col min="6397" max="6397" width="9.5703125" bestFit="1" customWidth="1"/>
    <col min="6642" max="6642" width="30.5703125" customWidth="1"/>
    <col min="6643" max="6643" width="9.5703125" bestFit="1" customWidth="1"/>
    <col min="6644" max="6644" width="7.7109375" bestFit="1" customWidth="1"/>
    <col min="6645" max="6645" width="9.5703125" bestFit="1" customWidth="1"/>
    <col min="6646" max="6646" width="7.7109375" customWidth="1"/>
    <col min="6647" max="6647" width="9.5703125" bestFit="1" customWidth="1"/>
    <col min="6648" max="6648" width="7.85546875" bestFit="1" customWidth="1"/>
    <col min="6649" max="6649" width="9.5703125" bestFit="1" customWidth="1"/>
    <col min="6650" max="6650" width="7.42578125" customWidth="1"/>
    <col min="6651" max="6651" width="9.5703125" bestFit="1" customWidth="1"/>
    <col min="6652" max="6652" width="5.5703125" bestFit="1" customWidth="1"/>
    <col min="6653" max="6653" width="9.5703125" bestFit="1" customWidth="1"/>
    <col min="6898" max="6898" width="30.5703125" customWidth="1"/>
    <col min="6899" max="6899" width="9.5703125" bestFit="1" customWidth="1"/>
    <col min="6900" max="6900" width="7.7109375" bestFit="1" customWidth="1"/>
    <col min="6901" max="6901" width="9.5703125" bestFit="1" customWidth="1"/>
    <col min="6902" max="6902" width="7.7109375" customWidth="1"/>
    <col min="6903" max="6903" width="9.5703125" bestFit="1" customWidth="1"/>
    <col min="6904" max="6904" width="7.85546875" bestFit="1" customWidth="1"/>
    <col min="6905" max="6905" width="9.5703125" bestFit="1" customWidth="1"/>
    <col min="6906" max="6906" width="7.42578125" customWidth="1"/>
    <col min="6907" max="6907" width="9.5703125" bestFit="1" customWidth="1"/>
    <col min="6908" max="6908" width="5.5703125" bestFit="1" customWidth="1"/>
    <col min="6909" max="6909" width="9.5703125" bestFit="1" customWidth="1"/>
    <col min="7154" max="7154" width="30.5703125" customWidth="1"/>
    <col min="7155" max="7155" width="9.5703125" bestFit="1" customWidth="1"/>
    <col min="7156" max="7156" width="7.7109375" bestFit="1" customWidth="1"/>
    <col min="7157" max="7157" width="9.5703125" bestFit="1" customWidth="1"/>
    <col min="7158" max="7158" width="7.7109375" customWidth="1"/>
    <col min="7159" max="7159" width="9.5703125" bestFit="1" customWidth="1"/>
    <col min="7160" max="7160" width="7.85546875" bestFit="1" customWidth="1"/>
    <col min="7161" max="7161" width="9.5703125" bestFit="1" customWidth="1"/>
    <col min="7162" max="7162" width="7.42578125" customWidth="1"/>
    <col min="7163" max="7163" width="9.5703125" bestFit="1" customWidth="1"/>
    <col min="7164" max="7164" width="5.5703125" bestFit="1" customWidth="1"/>
    <col min="7165" max="7165" width="9.5703125" bestFit="1" customWidth="1"/>
    <col min="7410" max="7410" width="30.5703125" customWidth="1"/>
    <col min="7411" max="7411" width="9.5703125" bestFit="1" customWidth="1"/>
    <col min="7412" max="7412" width="7.7109375" bestFit="1" customWidth="1"/>
    <col min="7413" max="7413" width="9.5703125" bestFit="1" customWidth="1"/>
    <col min="7414" max="7414" width="7.7109375" customWidth="1"/>
    <col min="7415" max="7415" width="9.5703125" bestFit="1" customWidth="1"/>
    <col min="7416" max="7416" width="7.85546875" bestFit="1" customWidth="1"/>
    <col min="7417" max="7417" width="9.5703125" bestFit="1" customWidth="1"/>
    <col min="7418" max="7418" width="7.42578125" customWidth="1"/>
    <col min="7419" max="7419" width="9.5703125" bestFit="1" customWidth="1"/>
    <col min="7420" max="7420" width="5.5703125" bestFit="1" customWidth="1"/>
    <col min="7421" max="7421" width="9.5703125" bestFit="1" customWidth="1"/>
    <col min="7666" max="7666" width="30.5703125" customWidth="1"/>
    <col min="7667" max="7667" width="9.5703125" bestFit="1" customWidth="1"/>
    <col min="7668" max="7668" width="7.7109375" bestFit="1" customWidth="1"/>
    <col min="7669" max="7669" width="9.5703125" bestFit="1" customWidth="1"/>
    <col min="7670" max="7670" width="7.7109375" customWidth="1"/>
    <col min="7671" max="7671" width="9.5703125" bestFit="1" customWidth="1"/>
    <col min="7672" max="7672" width="7.85546875" bestFit="1" customWidth="1"/>
    <col min="7673" max="7673" width="9.5703125" bestFit="1" customWidth="1"/>
    <col min="7674" max="7674" width="7.42578125" customWidth="1"/>
    <col min="7675" max="7675" width="9.5703125" bestFit="1" customWidth="1"/>
    <col min="7676" max="7676" width="5.5703125" bestFit="1" customWidth="1"/>
    <col min="7677" max="7677" width="9.5703125" bestFit="1" customWidth="1"/>
    <col min="7922" max="7922" width="30.5703125" customWidth="1"/>
    <col min="7923" max="7923" width="9.5703125" bestFit="1" customWidth="1"/>
    <col min="7924" max="7924" width="7.7109375" bestFit="1" customWidth="1"/>
    <col min="7925" max="7925" width="9.5703125" bestFit="1" customWidth="1"/>
    <col min="7926" max="7926" width="7.7109375" customWidth="1"/>
    <col min="7927" max="7927" width="9.5703125" bestFit="1" customWidth="1"/>
    <col min="7928" max="7928" width="7.85546875" bestFit="1" customWidth="1"/>
    <col min="7929" max="7929" width="9.5703125" bestFit="1" customWidth="1"/>
    <col min="7930" max="7930" width="7.42578125" customWidth="1"/>
    <col min="7931" max="7931" width="9.5703125" bestFit="1" customWidth="1"/>
    <col min="7932" max="7932" width="5.5703125" bestFit="1" customWidth="1"/>
    <col min="7933" max="7933" width="9.5703125" bestFit="1" customWidth="1"/>
    <col min="8178" max="8178" width="30.5703125" customWidth="1"/>
    <col min="8179" max="8179" width="9.5703125" bestFit="1" customWidth="1"/>
    <col min="8180" max="8180" width="7.7109375" bestFit="1" customWidth="1"/>
    <col min="8181" max="8181" width="9.5703125" bestFit="1" customWidth="1"/>
    <col min="8182" max="8182" width="7.7109375" customWidth="1"/>
    <col min="8183" max="8183" width="9.5703125" bestFit="1" customWidth="1"/>
    <col min="8184" max="8184" width="7.85546875" bestFit="1" customWidth="1"/>
    <col min="8185" max="8185" width="9.5703125" bestFit="1" customWidth="1"/>
    <col min="8186" max="8186" width="7.42578125" customWidth="1"/>
    <col min="8187" max="8187" width="9.5703125" bestFit="1" customWidth="1"/>
    <col min="8188" max="8188" width="5.5703125" bestFit="1" customWidth="1"/>
    <col min="8189" max="8189" width="9.5703125" bestFit="1" customWidth="1"/>
    <col min="8434" max="8434" width="30.5703125" customWidth="1"/>
    <col min="8435" max="8435" width="9.5703125" bestFit="1" customWidth="1"/>
    <col min="8436" max="8436" width="7.7109375" bestFit="1" customWidth="1"/>
    <col min="8437" max="8437" width="9.5703125" bestFit="1" customWidth="1"/>
    <col min="8438" max="8438" width="7.7109375" customWidth="1"/>
    <col min="8439" max="8439" width="9.5703125" bestFit="1" customWidth="1"/>
    <col min="8440" max="8440" width="7.85546875" bestFit="1" customWidth="1"/>
    <col min="8441" max="8441" width="9.5703125" bestFit="1" customWidth="1"/>
    <col min="8442" max="8442" width="7.42578125" customWidth="1"/>
    <col min="8443" max="8443" width="9.5703125" bestFit="1" customWidth="1"/>
    <col min="8444" max="8444" width="5.5703125" bestFit="1" customWidth="1"/>
    <col min="8445" max="8445" width="9.5703125" bestFit="1" customWidth="1"/>
    <col min="8690" max="8690" width="30.5703125" customWidth="1"/>
    <col min="8691" max="8691" width="9.5703125" bestFit="1" customWidth="1"/>
    <col min="8692" max="8692" width="7.7109375" bestFit="1" customWidth="1"/>
    <col min="8693" max="8693" width="9.5703125" bestFit="1" customWidth="1"/>
    <col min="8694" max="8694" width="7.7109375" customWidth="1"/>
    <col min="8695" max="8695" width="9.5703125" bestFit="1" customWidth="1"/>
    <col min="8696" max="8696" width="7.85546875" bestFit="1" customWidth="1"/>
    <col min="8697" max="8697" width="9.5703125" bestFit="1" customWidth="1"/>
    <col min="8698" max="8698" width="7.42578125" customWidth="1"/>
    <col min="8699" max="8699" width="9.5703125" bestFit="1" customWidth="1"/>
    <col min="8700" max="8700" width="5.5703125" bestFit="1" customWidth="1"/>
    <col min="8701" max="8701" width="9.5703125" bestFit="1" customWidth="1"/>
    <col min="8946" max="8946" width="30.5703125" customWidth="1"/>
    <col min="8947" max="8947" width="9.5703125" bestFit="1" customWidth="1"/>
    <col min="8948" max="8948" width="7.7109375" bestFit="1" customWidth="1"/>
    <col min="8949" max="8949" width="9.5703125" bestFit="1" customWidth="1"/>
    <col min="8950" max="8950" width="7.7109375" customWidth="1"/>
    <col min="8951" max="8951" width="9.5703125" bestFit="1" customWidth="1"/>
    <col min="8952" max="8952" width="7.85546875" bestFit="1" customWidth="1"/>
    <col min="8953" max="8953" width="9.5703125" bestFit="1" customWidth="1"/>
    <col min="8954" max="8954" width="7.42578125" customWidth="1"/>
    <col min="8955" max="8955" width="9.5703125" bestFit="1" customWidth="1"/>
    <col min="8956" max="8956" width="5.5703125" bestFit="1" customWidth="1"/>
    <col min="8957" max="8957" width="9.5703125" bestFit="1" customWidth="1"/>
    <col min="9202" max="9202" width="30.5703125" customWidth="1"/>
    <col min="9203" max="9203" width="9.5703125" bestFit="1" customWidth="1"/>
    <col min="9204" max="9204" width="7.7109375" bestFit="1" customWidth="1"/>
    <col min="9205" max="9205" width="9.5703125" bestFit="1" customWidth="1"/>
    <col min="9206" max="9206" width="7.7109375" customWidth="1"/>
    <col min="9207" max="9207" width="9.5703125" bestFit="1" customWidth="1"/>
    <col min="9208" max="9208" width="7.85546875" bestFit="1" customWidth="1"/>
    <col min="9209" max="9209" width="9.5703125" bestFit="1" customWidth="1"/>
    <col min="9210" max="9210" width="7.42578125" customWidth="1"/>
    <col min="9211" max="9211" width="9.5703125" bestFit="1" customWidth="1"/>
    <col min="9212" max="9212" width="5.5703125" bestFit="1" customWidth="1"/>
    <col min="9213" max="9213" width="9.5703125" bestFit="1" customWidth="1"/>
    <col min="9458" max="9458" width="30.5703125" customWidth="1"/>
    <col min="9459" max="9459" width="9.5703125" bestFit="1" customWidth="1"/>
    <col min="9460" max="9460" width="7.7109375" bestFit="1" customWidth="1"/>
    <col min="9461" max="9461" width="9.5703125" bestFit="1" customWidth="1"/>
    <col min="9462" max="9462" width="7.7109375" customWidth="1"/>
    <col min="9463" max="9463" width="9.5703125" bestFit="1" customWidth="1"/>
    <col min="9464" max="9464" width="7.85546875" bestFit="1" customWidth="1"/>
    <col min="9465" max="9465" width="9.5703125" bestFit="1" customWidth="1"/>
    <col min="9466" max="9466" width="7.42578125" customWidth="1"/>
    <col min="9467" max="9467" width="9.5703125" bestFit="1" customWidth="1"/>
    <col min="9468" max="9468" width="5.5703125" bestFit="1" customWidth="1"/>
    <col min="9469" max="9469" width="9.5703125" bestFit="1" customWidth="1"/>
    <col min="9714" max="9714" width="30.5703125" customWidth="1"/>
    <col min="9715" max="9715" width="9.5703125" bestFit="1" customWidth="1"/>
    <col min="9716" max="9716" width="7.7109375" bestFit="1" customWidth="1"/>
    <col min="9717" max="9717" width="9.5703125" bestFit="1" customWidth="1"/>
    <col min="9718" max="9718" width="7.7109375" customWidth="1"/>
    <col min="9719" max="9719" width="9.5703125" bestFit="1" customWidth="1"/>
    <col min="9720" max="9720" width="7.85546875" bestFit="1" customWidth="1"/>
    <col min="9721" max="9721" width="9.5703125" bestFit="1" customWidth="1"/>
    <col min="9722" max="9722" width="7.42578125" customWidth="1"/>
    <col min="9723" max="9723" width="9.5703125" bestFit="1" customWidth="1"/>
    <col min="9724" max="9724" width="5.5703125" bestFit="1" customWidth="1"/>
    <col min="9725" max="9725" width="9.5703125" bestFit="1" customWidth="1"/>
    <col min="9970" max="9970" width="30.5703125" customWidth="1"/>
    <col min="9971" max="9971" width="9.5703125" bestFit="1" customWidth="1"/>
    <col min="9972" max="9972" width="7.7109375" bestFit="1" customWidth="1"/>
    <col min="9973" max="9973" width="9.5703125" bestFit="1" customWidth="1"/>
    <col min="9974" max="9974" width="7.7109375" customWidth="1"/>
    <col min="9975" max="9975" width="9.5703125" bestFit="1" customWidth="1"/>
    <col min="9976" max="9976" width="7.85546875" bestFit="1" customWidth="1"/>
    <col min="9977" max="9977" width="9.5703125" bestFit="1" customWidth="1"/>
    <col min="9978" max="9978" width="7.42578125" customWidth="1"/>
    <col min="9979" max="9979" width="9.5703125" bestFit="1" customWidth="1"/>
    <col min="9980" max="9980" width="5.5703125" bestFit="1" customWidth="1"/>
    <col min="9981" max="9981" width="9.5703125" bestFit="1" customWidth="1"/>
    <col min="10226" max="10226" width="30.5703125" customWidth="1"/>
    <col min="10227" max="10227" width="9.5703125" bestFit="1" customWidth="1"/>
    <col min="10228" max="10228" width="7.7109375" bestFit="1" customWidth="1"/>
    <col min="10229" max="10229" width="9.5703125" bestFit="1" customWidth="1"/>
    <col min="10230" max="10230" width="7.7109375" customWidth="1"/>
    <col min="10231" max="10231" width="9.5703125" bestFit="1" customWidth="1"/>
    <col min="10232" max="10232" width="7.85546875" bestFit="1" customWidth="1"/>
    <col min="10233" max="10233" width="9.5703125" bestFit="1" customWidth="1"/>
    <col min="10234" max="10234" width="7.42578125" customWidth="1"/>
    <col min="10235" max="10235" width="9.5703125" bestFit="1" customWidth="1"/>
    <col min="10236" max="10236" width="5.5703125" bestFit="1" customWidth="1"/>
    <col min="10237" max="10237" width="9.5703125" bestFit="1" customWidth="1"/>
    <col min="10482" max="10482" width="30.5703125" customWidth="1"/>
    <col min="10483" max="10483" width="9.5703125" bestFit="1" customWidth="1"/>
    <col min="10484" max="10484" width="7.7109375" bestFit="1" customWidth="1"/>
    <col min="10485" max="10485" width="9.5703125" bestFit="1" customWidth="1"/>
    <col min="10486" max="10486" width="7.7109375" customWidth="1"/>
    <col min="10487" max="10487" width="9.5703125" bestFit="1" customWidth="1"/>
    <col min="10488" max="10488" width="7.85546875" bestFit="1" customWidth="1"/>
    <col min="10489" max="10489" width="9.5703125" bestFit="1" customWidth="1"/>
    <col min="10490" max="10490" width="7.42578125" customWidth="1"/>
    <col min="10491" max="10491" width="9.5703125" bestFit="1" customWidth="1"/>
    <col min="10492" max="10492" width="5.5703125" bestFit="1" customWidth="1"/>
    <col min="10493" max="10493" width="9.5703125" bestFit="1" customWidth="1"/>
    <col min="10738" max="10738" width="30.5703125" customWidth="1"/>
    <col min="10739" max="10739" width="9.5703125" bestFit="1" customWidth="1"/>
    <col min="10740" max="10740" width="7.7109375" bestFit="1" customWidth="1"/>
    <col min="10741" max="10741" width="9.5703125" bestFit="1" customWidth="1"/>
    <col min="10742" max="10742" width="7.7109375" customWidth="1"/>
    <col min="10743" max="10743" width="9.5703125" bestFit="1" customWidth="1"/>
    <col min="10744" max="10744" width="7.85546875" bestFit="1" customWidth="1"/>
    <col min="10745" max="10745" width="9.5703125" bestFit="1" customWidth="1"/>
    <col min="10746" max="10746" width="7.42578125" customWidth="1"/>
    <col min="10747" max="10747" width="9.5703125" bestFit="1" customWidth="1"/>
    <col min="10748" max="10748" width="5.5703125" bestFit="1" customWidth="1"/>
    <col min="10749" max="10749" width="9.5703125" bestFit="1" customWidth="1"/>
    <col min="10994" max="10994" width="30.5703125" customWidth="1"/>
    <col min="10995" max="10995" width="9.5703125" bestFit="1" customWidth="1"/>
    <col min="10996" max="10996" width="7.7109375" bestFit="1" customWidth="1"/>
    <col min="10997" max="10997" width="9.5703125" bestFit="1" customWidth="1"/>
    <col min="10998" max="10998" width="7.7109375" customWidth="1"/>
    <col min="10999" max="10999" width="9.5703125" bestFit="1" customWidth="1"/>
    <col min="11000" max="11000" width="7.85546875" bestFit="1" customWidth="1"/>
    <col min="11001" max="11001" width="9.5703125" bestFit="1" customWidth="1"/>
    <col min="11002" max="11002" width="7.42578125" customWidth="1"/>
    <col min="11003" max="11003" width="9.5703125" bestFit="1" customWidth="1"/>
    <col min="11004" max="11004" width="5.5703125" bestFit="1" customWidth="1"/>
    <col min="11005" max="11005" width="9.5703125" bestFit="1" customWidth="1"/>
    <col min="11250" max="11250" width="30.5703125" customWidth="1"/>
    <col min="11251" max="11251" width="9.5703125" bestFit="1" customWidth="1"/>
    <col min="11252" max="11252" width="7.7109375" bestFit="1" customWidth="1"/>
    <col min="11253" max="11253" width="9.5703125" bestFit="1" customWidth="1"/>
    <col min="11254" max="11254" width="7.7109375" customWidth="1"/>
    <col min="11255" max="11255" width="9.5703125" bestFit="1" customWidth="1"/>
    <col min="11256" max="11256" width="7.85546875" bestFit="1" customWidth="1"/>
    <col min="11257" max="11257" width="9.5703125" bestFit="1" customWidth="1"/>
    <col min="11258" max="11258" width="7.42578125" customWidth="1"/>
    <col min="11259" max="11259" width="9.5703125" bestFit="1" customWidth="1"/>
    <col min="11260" max="11260" width="5.5703125" bestFit="1" customWidth="1"/>
    <col min="11261" max="11261" width="9.5703125" bestFit="1" customWidth="1"/>
    <col min="11506" max="11506" width="30.5703125" customWidth="1"/>
    <col min="11507" max="11507" width="9.5703125" bestFit="1" customWidth="1"/>
    <col min="11508" max="11508" width="7.7109375" bestFit="1" customWidth="1"/>
    <col min="11509" max="11509" width="9.5703125" bestFit="1" customWidth="1"/>
    <col min="11510" max="11510" width="7.7109375" customWidth="1"/>
    <col min="11511" max="11511" width="9.5703125" bestFit="1" customWidth="1"/>
    <col min="11512" max="11512" width="7.85546875" bestFit="1" customWidth="1"/>
    <col min="11513" max="11513" width="9.5703125" bestFit="1" customWidth="1"/>
    <col min="11514" max="11514" width="7.42578125" customWidth="1"/>
    <col min="11515" max="11515" width="9.5703125" bestFit="1" customWidth="1"/>
    <col min="11516" max="11516" width="5.5703125" bestFit="1" customWidth="1"/>
    <col min="11517" max="11517" width="9.5703125" bestFit="1" customWidth="1"/>
    <col min="11762" max="11762" width="30.5703125" customWidth="1"/>
    <col min="11763" max="11763" width="9.5703125" bestFit="1" customWidth="1"/>
    <col min="11764" max="11764" width="7.7109375" bestFit="1" customWidth="1"/>
    <col min="11765" max="11765" width="9.5703125" bestFit="1" customWidth="1"/>
    <col min="11766" max="11766" width="7.7109375" customWidth="1"/>
    <col min="11767" max="11767" width="9.5703125" bestFit="1" customWidth="1"/>
    <col min="11768" max="11768" width="7.85546875" bestFit="1" customWidth="1"/>
    <col min="11769" max="11769" width="9.5703125" bestFit="1" customWidth="1"/>
    <col min="11770" max="11770" width="7.42578125" customWidth="1"/>
    <col min="11771" max="11771" width="9.5703125" bestFit="1" customWidth="1"/>
    <col min="11772" max="11772" width="5.5703125" bestFit="1" customWidth="1"/>
    <col min="11773" max="11773" width="9.5703125" bestFit="1" customWidth="1"/>
    <col min="12018" max="12018" width="30.5703125" customWidth="1"/>
    <col min="12019" max="12019" width="9.5703125" bestFit="1" customWidth="1"/>
    <col min="12020" max="12020" width="7.7109375" bestFit="1" customWidth="1"/>
    <col min="12021" max="12021" width="9.5703125" bestFit="1" customWidth="1"/>
    <col min="12022" max="12022" width="7.7109375" customWidth="1"/>
    <col min="12023" max="12023" width="9.5703125" bestFit="1" customWidth="1"/>
    <col min="12024" max="12024" width="7.85546875" bestFit="1" customWidth="1"/>
    <col min="12025" max="12025" width="9.5703125" bestFit="1" customWidth="1"/>
    <col min="12026" max="12026" width="7.42578125" customWidth="1"/>
    <col min="12027" max="12027" width="9.5703125" bestFit="1" customWidth="1"/>
    <col min="12028" max="12028" width="5.5703125" bestFit="1" customWidth="1"/>
    <col min="12029" max="12029" width="9.5703125" bestFit="1" customWidth="1"/>
    <col min="12274" max="12274" width="30.5703125" customWidth="1"/>
    <col min="12275" max="12275" width="9.5703125" bestFit="1" customWidth="1"/>
    <col min="12276" max="12276" width="7.7109375" bestFit="1" customWidth="1"/>
    <col min="12277" max="12277" width="9.5703125" bestFit="1" customWidth="1"/>
    <col min="12278" max="12278" width="7.7109375" customWidth="1"/>
    <col min="12279" max="12279" width="9.5703125" bestFit="1" customWidth="1"/>
    <col min="12280" max="12280" width="7.85546875" bestFit="1" customWidth="1"/>
    <col min="12281" max="12281" width="9.5703125" bestFit="1" customWidth="1"/>
    <col min="12282" max="12282" width="7.42578125" customWidth="1"/>
    <col min="12283" max="12283" width="9.5703125" bestFit="1" customWidth="1"/>
    <col min="12284" max="12284" width="5.5703125" bestFit="1" customWidth="1"/>
    <col min="12285" max="12285" width="9.5703125" bestFit="1" customWidth="1"/>
    <col min="12530" max="12530" width="30.5703125" customWidth="1"/>
    <col min="12531" max="12531" width="9.5703125" bestFit="1" customWidth="1"/>
    <col min="12532" max="12532" width="7.7109375" bestFit="1" customWidth="1"/>
    <col min="12533" max="12533" width="9.5703125" bestFit="1" customWidth="1"/>
    <col min="12534" max="12534" width="7.7109375" customWidth="1"/>
    <col min="12535" max="12535" width="9.5703125" bestFit="1" customWidth="1"/>
    <col min="12536" max="12536" width="7.85546875" bestFit="1" customWidth="1"/>
    <col min="12537" max="12537" width="9.5703125" bestFit="1" customWidth="1"/>
    <col min="12538" max="12538" width="7.42578125" customWidth="1"/>
    <col min="12539" max="12539" width="9.5703125" bestFit="1" customWidth="1"/>
    <col min="12540" max="12540" width="5.5703125" bestFit="1" customWidth="1"/>
    <col min="12541" max="12541" width="9.5703125" bestFit="1" customWidth="1"/>
    <col min="12786" max="12786" width="30.5703125" customWidth="1"/>
    <col min="12787" max="12787" width="9.5703125" bestFit="1" customWidth="1"/>
    <col min="12788" max="12788" width="7.7109375" bestFit="1" customWidth="1"/>
    <col min="12789" max="12789" width="9.5703125" bestFit="1" customWidth="1"/>
    <col min="12790" max="12790" width="7.7109375" customWidth="1"/>
    <col min="12791" max="12791" width="9.5703125" bestFit="1" customWidth="1"/>
    <col min="12792" max="12792" width="7.85546875" bestFit="1" customWidth="1"/>
    <col min="12793" max="12793" width="9.5703125" bestFit="1" customWidth="1"/>
    <col min="12794" max="12794" width="7.42578125" customWidth="1"/>
    <col min="12795" max="12795" width="9.5703125" bestFit="1" customWidth="1"/>
    <col min="12796" max="12796" width="5.5703125" bestFit="1" customWidth="1"/>
    <col min="12797" max="12797" width="9.5703125" bestFit="1" customWidth="1"/>
    <col min="13042" max="13042" width="30.5703125" customWidth="1"/>
    <col min="13043" max="13043" width="9.5703125" bestFit="1" customWidth="1"/>
    <col min="13044" max="13044" width="7.7109375" bestFit="1" customWidth="1"/>
    <col min="13045" max="13045" width="9.5703125" bestFit="1" customWidth="1"/>
    <col min="13046" max="13046" width="7.7109375" customWidth="1"/>
    <col min="13047" max="13047" width="9.5703125" bestFit="1" customWidth="1"/>
    <col min="13048" max="13048" width="7.85546875" bestFit="1" customWidth="1"/>
    <col min="13049" max="13049" width="9.5703125" bestFit="1" customWidth="1"/>
    <col min="13050" max="13050" width="7.42578125" customWidth="1"/>
    <col min="13051" max="13051" width="9.5703125" bestFit="1" customWidth="1"/>
    <col min="13052" max="13052" width="5.5703125" bestFit="1" customWidth="1"/>
    <col min="13053" max="13053" width="9.5703125" bestFit="1" customWidth="1"/>
    <col min="13298" max="13298" width="30.5703125" customWidth="1"/>
    <col min="13299" max="13299" width="9.5703125" bestFit="1" customWidth="1"/>
    <col min="13300" max="13300" width="7.7109375" bestFit="1" customWidth="1"/>
    <col min="13301" max="13301" width="9.5703125" bestFit="1" customWidth="1"/>
    <col min="13302" max="13302" width="7.7109375" customWidth="1"/>
    <col min="13303" max="13303" width="9.5703125" bestFit="1" customWidth="1"/>
    <col min="13304" max="13304" width="7.85546875" bestFit="1" customWidth="1"/>
    <col min="13305" max="13305" width="9.5703125" bestFit="1" customWidth="1"/>
    <col min="13306" max="13306" width="7.42578125" customWidth="1"/>
    <col min="13307" max="13307" width="9.5703125" bestFit="1" customWidth="1"/>
    <col min="13308" max="13308" width="5.5703125" bestFit="1" customWidth="1"/>
    <col min="13309" max="13309" width="9.5703125" bestFit="1" customWidth="1"/>
    <col min="13554" max="13554" width="30.5703125" customWidth="1"/>
    <col min="13555" max="13555" width="9.5703125" bestFit="1" customWidth="1"/>
    <col min="13556" max="13556" width="7.7109375" bestFit="1" customWidth="1"/>
    <col min="13557" max="13557" width="9.5703125" bestFit="1" customWidth="1"/>
    <col min="13558" max="13558" width="7.7109375" customWidth="1"/>
    <col min="13559" max="13559" width="9.5703125" bestFit="1" customWidth="1"/>
    <col min="13560" max="13560" width="7.85546875" bestFit="1" customWidth="1"/>
    <col min="13561" max="13561" width="9.5703125" bestFit="1" customWidth="1"/>
    <col min="13562" max="13562" width="7.42578125" customWidth="1"/>
    <col min="13563" max="13563" width="9.5703125" bestFit="1" customWidth="1"/>
    <col min="13564" max="13564" width="5.5703125" bestFit="1" customWidth="1"/>
    <col min="13565" max="13565" width="9.5703125" bestFit="1" customWidth="1"/>
    <col min="13810" max="13810" width="30.5703125" customWidth="1"/>
    <col min="13811" max="13811" width="9.5703125" bestFit="1" customWidth="1"/>
    <col min="13812" max="13812" width="7.7109375" bestFit="1" customWidth="1"/>
    <col min="13813" max="13813" width="9.5703125" bestFit="1" customWidth="1"/>
    <col min="13814" max="13814" width="7.7109375" customWidth="1"/>
    <col min="13815" max="13815" width="9.5703125" bestFit="1" customWidth="1"/>
    <col min="13816" max="13816" width="7.85546875" bestFit="1" customWidth="1"/>
    <col min="13817" max="13817" width="9.5703125" bestFit="1" customWidth="1"/>
    <col min="13818" max="13818" width="7.42578125" customWidth="1"/>
    <col min="13819" max="13819" width="9.5703125" bestFit="1" customWidth="1"/>
    <col min="13820" max="13820" width="5.5703125" bestFit="1" customWidth="1"/>
    <col min="13821" max="13821" width="9.5703125" bestFit="1" customWidth="1"/>
    <col min="14066" max="14066" width="30.5703125" customWidth="1"/>
    <col min="14067" max="14067" width="9.5703125" bestFit="1" customWidth="1"/>
    <col min="14068" max="14068" width="7.7109375" bestFit="1" customWidth="1"/>
    <col min="14069" max="14069" width="9.5703125" bestFit="1" customWidth="1"/>
    <col min="14070" max="14070" width="7.7109375" customWidth="1"/>
    <col min="14071" max="14071" width="9.5703125" bestFit="1" customWidth="1"/>
    <col min="14072" max="14072" width="7.85546875" bestFit="1" customWidth="1"/>
    <col min="14073" max="14073" width="9.5703125" bestFit="1" customWidth="1"/>
    <col min="14074" max="14074" width="7.42578125" customWidth="1"/>
    <col min="14075" max="14075" width="9.5703125" bestFit="1" customWidth="1"/>
    <col min="14076" max="14076" width="5.5703125" bestFit="1" customWidth="1"/>
    <col min="14077" max="14077" width="9.5703125" bestFit="1" customWidth="1"/>
    <col min="14322" max="14322" width="30.5703125" customWidth="1"/>
    <col min="14323" max="14323" width="9.5703125" bestFit="1" customWidth="1"/>
    <col min="14324" max="14324" width="7.7109375" bestFit="1" customWidth="1"/>
    <col min="14325" max="14325" width="9.5703125" bestFit="1" customWidth="1"/>
    <col min="14326" max="14326" width="7.7109375" customWidth="1"/>
    <col min="14327" max="14327" width="9.5703125" bestFit="1" customWidth="1"/>
    <col min="14328" max="14328" width="7.85546875" bestFit="1" customWidth="1"/>
    <col min="14329" max="14329" width="9.5703125" bestFit="1" customWidth="1"/>
    <col min="14330" max="14330" width="7.42578125" customWidth="1"/>
    <col min="14331" max="14331" width="9.5703125" bestFit="1" customWidth="1"/>
    <col min="14332" max="14332" width="5.5703125" bestFit="1" customWidth="1"/>
    <col min="14333" max="14333" width="9.5703125" bestFit="1" customWidth="1"/>
    <col min="14578" max="14578" width="30.5703125" customWidth="1"/>
    <col min="14579" max="14579" width="9.5703125" bestFit="1" customWidth="1"/>
    <col min="14580" max="14580" width="7.7109375" bestFit="1" customWidth="1"/>
    <col min="14581" max="14581" width="9.5703125" bestFit="1" customWidth="1"/>
    <col min="14582" max="14582" width="7.7109375" customWidth="1"/>
    <col min="14583" max="14583" width="9.5703125" bestFit="1" customWidth="1"/>
    <col min="14584" max="14584" width="7.85546875" bestFit="1" customWidth="1"/>
    <col min="14585" max="14585" width="9.5703125" bestFit="1" customWidth="1"/>
    <col min="14586" max="14586" width="7.42578125" customWidth="1"/>
    <col min="14587" max="14587" width="9.5703125" bestFit="1" customWidth="1"/>
    <col min="14588" max="14588" width="5.5703125" bestFit="1" customWidth="1"/>
    <col min="14589" max="14589" width="9.5703125" bestFit="1" customWidth="1"/>
    <col min="14834" max="14834" width="30.5703125" customWidth="1"/>
    <col min="14835" max="14835" width="9.5703125" bestFit="1" customWidth="1"/>
    <col min="14836" max="14836" width="7.7109375" bestFit="1" customWidth="1"/>
    <col min="14837" max="14837" width="9.5703125" bestFit="1" customWidth="1"/>
    <col min="14838" max="14838" width="7.7109375" customWidth="1"/>
    <col min="14839" max="14839" width="9.5703125" bestFit="1" customWidth="1"/>
    <col min="14840" max="14840" width="7.85546875" bestFit="1" customWidth="1"/>
    <col min="14841" max="14841" width="9.5703125" bestFit="1" customWidth="1"/>
    <col min="14842" max="14842" width="7.42578125" customWidth="1"/>
    <col min="14843" max="14843" width="9.5703125" bestFit="1" customWidth="1"/>
    <col min="14844" max="14844" width="5.5703125" bestFit="1" customWidth="1"/>
    <col min="14845" max="14845" width="9.5703125" bestFit="1" customWidth="1"/>
    <col min="15090" max="15090" width="30.5703125" customWidth="1"/>
    <col min="15091" max="15091" width="9.5703125" bestFit="1" customWidth="1"/>
    <col min="15092" max="15092" width="7.7109375" bestFit="1" customWidth="1"/>
    <col min="15093" max="15093" width="9.5703125" bestFit="1" customWidth="1"/>
    <col min="15094" max="15094" width="7.7109375" customWidth="1"/>
    <col min="15095" max="15095" width="9.5703125" bestFit="1" customWidth="1"/>
    <col min="15096" max="15096" width="7.85546875" bestFit="1" customWidth="1"/>
    <col min="15097" max="15097" width="9.5703125" bestFit="1" customWidth="1"/>
    <col min="15098" max="15098" width="7.42578125" customWidth="1"/>
    <col min="15099" max="15099" width="9.5703125" bestFit="1" customWidth="1"/>
    <col min="15100" max="15100" width="5.5703125" bestFit="1" customWidth="1"/>
    <col min="15101" max="15101" width="9.5703125" bestFit="1" customWidth="1"/>
    <col min="15346" max="15346" width="30.5703125" customWidth="1"/>
    <col min="15347" max="15347" width="9.5703125" bestFit="1" customWidth="1"/>
    <col min="15348" max="15348" width="7.7109375" bestFit="1" customWidth="1"/>
    <col min="15349" max="15349" width="9.5703125" bestFit="1" customWidth="1"/>
    <col min="15350" max="15350" width="7.7109375" customWidth="1"/>
    <col min="15351" max="15351" width="9.5703125" bestFit="1" customWidth="1"/>
    <col min="15352" max="15352" width="7.85546875" bestFit="1" customWidth="1"/>
    <col min="15353" max="15353" width="9.5703125" bestFit="1" customWidth="1"/>
    <col min="15354" max="15354" width="7.42578125" customWidth="1"/>
    <col min="15355" max="15355" width="9.5703125" bestFit="1" customWidth="1"/>
    <col min="15356" max="15356" width="5.5703125" bestFit="1" customWidth="1"/>
    <col min="15357" max="15357" width="9.5703125" bestFit="1" customWidth="1"/>
    <col min="15602" max="15602" width="30.5703125" customWidth="1"/>
    <col min="15603" max="15603" width="9.5703125" bestFit="1" customWidth="1"/>
    <col min="15604" max="15604" width="7.7109375" bestFit="1" customWidth="1"/>
    <col min="15605" max="15605" width="9.5703125" bestFit="1" customWidth="1"/>
    <col min="15606" max="15606" width="7.7109375" customWidth="1"/>
    <col min="15607" max="15607" width="9.5703125" bestFit="1" customWidth="1"/>
    <col min="15608" max="15608" width="7.85546875" bestFit="1" customWidth="1"/>
    <col min="15609" max="15609" width="9.5703125" bestFit="1" customWidth="1"/>
    <col min="15610" max="15610" width="7.42578125" customWidth="1"/>
    <col min="15611" max="15611" width="9.5703125" bestFit="1" customWidth="1"/>
    <col min="15612" max="15612" width="5.5703125" bestFit="1" customWidth="1"/>
    <col min="15613" max="15613" width="9.5703125" bestFit="1" customWidth="1"/>
    <col min="15858" max="15858" width="30.5703125" customWidth="1"/>
    <col min="15859" max="15859" width="9.5703125" bestFit="1" customWidth="1"/>
    <col min="15860" max="15860" width="7.7109375" bestFit="1" customWidth="1"/>
    <col min="15861" max="15861" width="9.5703125" bestFit="1" customWidth="1"/>
    <col min="15862" max="15862" width="7.7109375" customWidth="1"/>
    <col min="15863" max="15863" width="9.5703125" bestFit="1" customWidth="1"/>
    <col min="15864" max="15864" width="7.85546875" bestFit="1" customWidth="1"/>
    <col min="15865" max="15865" width="9.5703125" bestFit="1" customWidth="1"/>
    <col min="15866" max="15866" width="7.42578125" customWidth="1"/>
    <col min="15867" max="15867" width="9.5703125" bestFit="1" customWidth="1"/>
    <col min="15868" max="15868" width="5.5703125" bestFit="1" customWidth="1"/>
    <col min="15869" max="15869" width="9.5703125" bestFit="1" customWidth="1"/>
    <col min="16114" max="16114" width="30.5703125" customWidth="1"/>
    <col min="16115" max="16115" width="9.5703125" bestFit="1" customWidth="1"/>
    <col min="16116" max="16116" width="7.7109375" bestFit="1" customWidth="1"/>
    <col min="16117" max="16117" width="9.5703125" bestFit="1" customWidth="1"/>
    <col min="16118" max="16118" width="7.7109375" customWidth="1"/>
    <col min="16119" max="16119" width="9.5703125" bestFit="1" customWidth="1"/>
    <col min="16120" max="16120" width="7.85546875" bestFit="1" customWidth="1"/>
    <col min="16121" max="16121" width="9.5703125" bestFit="1" customWidth="1"/>
    <col min="16122" max="16122" width="7.42578125" customWidth="1"/>
    <col min="16123" max="16123" width="9.5703125" bestFit="1" customWidth="1"/>
    <col min="16124" max="16124" width="5.5703125" bestFit="1" customWidth="1"/>
    <col min="16125" max="16125" width="9.5703125" bestFit="1" customWidth="1"/>
  </cols>
  <sheetData>
    <row r="1" spans="1:15" ht="49.5" customHeight="1" x14ac:dyDescent="0.25">
      <c r="A1" s="125"/>
      <c r="B1" s="113"/>
      <c r="C1" s="126"/>
      <c r="D1" s="126"/>
      <c r="G1" s="128"/>
      <c r="H1" s="128"/>
      <c r="L1" s="129"/>
      <c r="M1" s="244" t="s">
        <v>228</v>
      </c>
      <c r="N1" s="244"/>
      <c r="O1" s="244"/>
    </row>
    <row r="2" spans="1:15" ht="23.25" customHeight="1" x14ac:dyDescent="0.25">
      <c r="A2" s="307" t="s">
        <v>141</v>
      </c>
      <c r="B2" s="307"/>
      <c r="C2" s="307"/>
      <c r="D2" s="307"/>
      <c r="E2" s="307"/>
      <c r="F2" s="307"/>
      <c r="G2" s="307"/>
      <c r="H2" s="307"/>
      <c r="I2" s="307"/>
      <c r="J2" s="307"/>
      <c r="K2" s="307"/>
      <c r="L2" s="130"/>
    </row>
    <row r="3" spans="1:15" s="69" customFormat="1" ht="42.75" customHeight="1" x14ac:dyDescent="0.25">
      <c r="A3" s="325" t="s">
        <v>142</v>
      </c>
      <c r="B3" s="325"/>
      <c r="C3" s="325"/>
      <c r="D3" s="325"/>
      <c r="E3" s="325"/>
      <c r="F3" s="325"/>
      <c r="G3" s="325"/>
      <c r="H3" s="325"/>
      <c r="I3" s="325"/>
      <c r="J3" s="325"/>
      <c r="K3" s="325"/>
      <c r="M3" s="326" t="s">
        <v>143</v>
      </c>
      <c r="N3" s="326"/>
      <c r="O3" s="326"/>
    </row>
    <row r="4" spans="1:15" ht="109.5" customHeight="1" x14ac:dyDescent="0.25">
      <c r="A4" s="323" t="s">
        <v>63</v>
      </c>
      <c r="B4" s="323" t="s">
        <v>64</v>
      </c>
      <c r="C4" s="327" t="s">
        <v>144</v>
      </c>
      <c r="D4" s="327"/>
      <c r="E4" s="327" t="s">
        <v>145</v>
      </c>
      <c r="F4" s="327"/>
      <c r="G4" s="328" t="s">
        <v>146</v>
      </c>
      <c r="H4" s="328"/>
      <c r="I4" s="329" t="s">
        <v>147</v>
      </c>
      <c r="J4" s="329"/>
      <c r="K4" s="323" t="s">
        <v>69</v>
      </c>
      <c r="L4" s="323"/>
      <c r="M4" s="324" t="s">
        <v>70</v>
      </c>
      <c r="N4" s="324"/>
      <c r="O4" s="82" t="s">
        <v>71</v>
      </c>
    </row>
    <row r="5" spans="1:15" s="132" customFormat="1" ht="51.75" x14ac:dyDescent="0.25">
      <c r="A5" s="323"/>
      <c r="B5" s="323"/>
      <c r="C5" s="131" t="s">
        <v>148</v>
      </c>
      <c r="D5" s="131" t="s">
        <v>149</v>
      </c>
      <c r="E5" s="131" t="s">
        <v>148</v>
      </c>
      <c r="F5" s="131" t="s">
        <v>149</v>
      </c>
      <c r="G5" s="131" t="s">
        <v>148</v>
      </c>
      <c r="H5" s="131" t="s">
        <v>149</v>
      </c>
      <c r="I5" s="131" t="s">
        <v>148</v>
      </c>
      <c r="J5" s="131" t="s">
        <v>149</v>
      </c>
      <c r="K5" s="131" t="s">
        <v>148</v>
      </c>
      <c r="L5" s="131" t="s">
        <v>149</v>
      </c>
      <c r="M5" s="131" t="s">
        <v>148</v>
      </c>
      <c r="N5" s="131" t="s">
        <v>149</v>
      </c>
      <c r="O5" s="83" t="s">
        <v>74</v>
      </c>
    </row>
    <row r="6" spans="1:15" ht="26.25" x14ac:dyDescent="0.25">
      <c r="A6" s="89">
        <v>560002</v>
      </c>
      <c r="B6" s="90" t="s">
        <v>75</v>
      </c>
      <c r="C6" s="91">
        <v>737</v>
      </c>
      <c r="D6" s="91">
        <f>VLOOKUP(A6,[3]Лист3!A$143:G$206,7,0)</f>
        <v>1</v>
      </c>
      <c r="E6" s="133">
        <v>3967</v>
      </c>
      <c r="F6" s="133">
        <v>0</v>
      </c>
      <c r="G6" s="134">
        <f>C6/E6</f>
        <v>0.18579999999999999</v>
      </c>
      <c r="H6" s="134">
        <v>0</v>
      </c>
      <c r="I6" s="94">
        <f>VLOOKUP(A6,[3]Лист3!A$211:D$270,4,0)</f>
        <v>3.8</v>
      </c>
      <c r="J6" s="94">
        <f>VLOOKUP(A6,[3]Лист3!A$274:D$333,4,0)</f>
        <v>0</v>
      </c>
      <c r="K6" s="95">
        <f>I6*VLOOKUP(A6,'[4]9Весовые коэф.'!$A$6:$G$65,7,0)</f>
        <v>3.8</v>
      </c>
      <c r="L6" s="95">
        <f>J6*VLOOKUP(A6,'[4]9Весовые коэф.'!$A$6:$G$65,6,0)</f>
        <v>0</v>
      </c>
      <c r="M6" s="135"/>
      <c r="N6" s="136"/>
      <c r="O6" s="137">
        <f>K6+L6</f>
        <v>3.8</v>
      </c>
    </row>
    <row r="7" spans="1:15" ht="26.25" x14ac:dyDescent="0.25">
      <c r="A7" s="89">
        <v>560014</v>
      </c>
      <c r="B7" s="90" t="s">
        <v>76</v>
      </c>
      <c r="C7" s="91">
        <v>108</v>
      </c>
      <c r="D7" s="91">
        <f>VLOOKUP(A7,[3]Лист3!A$143:G$206,7,0)</f>
        <v>0</v>
      </c>
      <c r="E7" s="133">
        <v>891</v>
      </c>
      <c r="F7" s="133">
        <v>0</v>
      </c>
      <c r="G7" s="134">
        <f t="shared" ref="G7:H65" si="0">C7/E7</f>
        <v>0.1212</v>
      </c>
      <c r="H7" s="134">
        <v>0</v>
      </c>
      <c r="I7" s="94">
        <f>VLOOKUP(A7,[3]Лист3!A$211:D$270,4,0)</f>
        <v>2.4300000000000002</v>
      </c>
      <c r="J7" s="94">
        <f>VLOOKUP(A7,[3]Лист3!A$274:D$333,4,0)</f>
        <v>0</v>
      </c>
      <c r="K7" s="95">
        <f>I7*VLOOKUP(A7,'[4]9Весовые коэф.'!$A$6:$G$65,7,0)</f>
        <v>2.41</v>
      </c>
      <c r="L7" s="95">
        <f>J7*VLOOKUP(A7,'[4]9Весовые коэф.'!$A$6:$G$65,6,0)</f>
        <v>0</v>
      </c>
      <c r="M7" s="135"/>
      <c r="N7" s="136"/>
      <c r="O7" s="137">
        <f t="shared" ref="O7:O65" si="1">K7+L7</f>
        <v>2.41</v>
      </c>
    </row>
    <row r="8" spans="1:15" x14ac:dyDescent="0.25">
      <c r="A8" s="89">
        <v>560017</v>
      </c>
      <c r="B8" s="90" t="s">
        <v>77</v>
      </c>
      <c r="C8" s="91">
        <v>5367</v>
      </c>
      <c r="D8" s="91">
        <f>VLOOKUP(A8,[3]Лист3!A$143:G$206,7,0)</f>
        <v>9</v>
      </c>
      <c r="E8" s="133">
        <v>18520</v>
      </c>
      <c r="F8" s="133">
        <v>0</v>
      </c>
      <c r="G8" s="134">
        <f t="shared" si="0"/>
        <v>0.2898</v>
      </c>
      <c r="H8" s="134">
        <v>0</v>
      </c>
      <c r="I8" s="94">
        <f>VLOOKUP(A8,[3]Лист3!A$211:D$270,4,0)</f>
        <v>5</v>
      </c>
      <c r="J8" s="94">
        <f>VLOOKUP(A8,[3]Лист3!A$274:D$333,4,0)</f>
        <v>0</v>
      </c>
      <c r="K8" s="95">
        <f>I8*VLOOKUP(A8,'[4]9Весовые коэф.'!$A$6:$G$65,7,0)</f>
        <v>5</v>
      </c>
      <c r="L8" s="95">
        <f>J8*VLOOKUP(A8,'[4]9Весовые коэф.'!$A$6:$G$65,6,0)</f>
        <v>0</v>
      </c>
      <c r="M8" s="135"/>
      <c r="N8" s="136"/>
      <c r="O8" s="137">
        <f t="shared" si="1"/>
        <v>5</v>
      </c>
    </row>
    <row r="9" spans="1:15" x14ac:dyDescent="0.25">
      <c r="A9" s="89">
        <v>560019</v>
      </c>
      <c r="B9" s="90" t="s">
        <v>78</v>
      </c>
      <c r="C9" s="91">
        <v>6247</v>
      </c>
      <c r="D9" s="91">
        <f>VLOOKUP(A9,[3]Лист3!A$143:G$206,7,0)</f>
        <v>633</v>
      </c>
      <c r="E9" s="133">
        <v>21273</v>
      </c>
      <c r="F9" s="133">
        <v>2308</v>
      </c>
      <c r="G9" s="134">
        <f t="shared" si="0"/>
        <v>0.29370000000000002</v>
      </c>
      <c r="H9" s="134">
        <f t="shared" si="0"/>
        <v>0.27429999999999999</v>
      </c>
      <c r="I9" s="94">
        <f>VLOOKUP(A9,[3]Лист3!A$211:D$270,4,0)</f>
        <v>5</v>
      </c>
      <c r="J9" s="94">
        <f>VLOOKUP(A9,[3]Лист3!A$274:D$333,4,0)</f>
        <v>5</v>
      </c>
      <c r="K9" s="95">
        <f>I9*VLOOKUP(A9,'[4]9Весовые коэф.'!$A$6:$G$65,7,0)</f>
        <v>4.8</v>
      </c>
      <c r="L9" s="95">
        <f>J9*VLOOKUP(A9,'[4]9Весовые коэф.'!$A$6:$G$65,6,0)</f>
        <v>0.2</v>
      </c>
      <c r="M9" s="135"/>
      <c r="N9" s="136"/>
      <c r="O9" s="137">
        <f t="shared" si="1"/>
        <v>5</v>
      </c>
    </row>
    <row r="10" spans="1:15" x14ac:dyDescent="0.25">
      <c r="A10" s="89">
        <v>560021</v>
      </c>
      <c r="B10" s="90" t="s">
        <v>79</v>
      </c>
      <c r="C10" s="91">
        <v>4469</v>
      </c>
      <c r="D10" s="91">
        <f>VLOOKUP(A10,[3]Лист3!A$143:G$206,7,0)</f>
        <v>12007</v>
      </c>
      <c r="E10" s="133">
        <v>13589</v>
      </c>
      <c r="F10" s="133">
        <v>64671</v>
      </c>
      <c r="G10" s="134">
        <f t="shared" si="0"/>
        <v>0.32890000000000003</v>
      </c>
      <c r="H10" s="134">
        <f t="shared" si="0"/>
        <v>0.1857</v>
      </c>
      <c r="I10" s="94">
        <f>VLOOKUP(A10,[3]Лист3!A$211:D$270,4,0)</f>
        <v>5</v>
      </c>
      <c r="J10" s="94">
        <f>VLOOKUP(A10,[3]Лист3!A$274:D$333,4,0)</f>
        <v>4.62</v>
      </c>
      <c r="K10" s="95">
        <f>I10*VLOOKUP(A10,'[4]9Весовые коэф.'!$A$6:$G$65,7,0)</f>
        <v>3</v>
      </c>
      <c r="L10" s="95">
        <f>J10*VLOOKUP(A10,'[4]9Весовые коэф.'!$A$6:$G$65,6,0)</f>
        <v>1.85</v>
      </c>
      <c r="M10" s="135"/>
      <c r="N10" s="136"/>
      <c r="O10" s="137">
        <f t="shared" si="1"/>
        <v>4.8499999999999996</v>
      </c>
    </row>
    <row r="11" spans="1:15" x14ac:dyDescent="0.25">
      <c r="A11" s="89">
        <v>560022</v>
      </c>
      <c r="B11" s="90" t="s">
        <v>80</v>
      </c>
      <c r="C11" s="91">
        <v>4263</v>
      </c>
      <c r="D11" s="91">
        <f>VLOOKUP(A11,[3]Лист3!A$143:G$206,7,0)</f>
        <v>9438</v>
      </c>
      <c r="E11" s="133">
        <v>16183</v>
      </c>
      <c r="F11" s="133">
        <v>40766</v>
      </c>
      <c r="G11" s="134">
        <f t="shared" si="0"/>
        <v>0.26340000000000002</v>
      </c>
      <c r="H11" s="134">
        <f t="shared" si="0"/>
        <v>0.23150000000000001</v>
      </c>
      <c r="I11" s="94">
        <f>VLOOKUP(A11,[3]Лист3!A$211:D$270,4,0)</f>
        <v>5</v>
      </c>
      <c r="J11" s="94">
        <f>VLOOKUP(A11,[3]Лист3!A$274:D$333,4,0)</f>
        <v>5</v>
      </c>
      <c r="K11" s="95">
        <f>I11*VLOOKUP(A11,'[4]9Весовые коэф.'!$A$6:$G$65,7,0)</f>
        <v>3.7</v>
      </c>
      <c r="L11" s="95">
        <f>J11*VLOOKUP(A11,'[4]9Весовые коэф.'!$A$6:$G$65,6,0)</f>
        <v>1.3</v>
      </c>
      <c r="M11" s="135"/>
      <c r="N11" s="136"/>
      <c r="O11" s="137">
        <f t="shared" si="1"/>
        <v>5</v>
      </c>
    </row>
    <row r="12" spans="1:15" x14ac:dyDescent="0.25">
      <c r="A12" s="89">
        <v>560024</v>
      </c>
      <c r="B12" s="90" t="s">
        <v>81</v>
      </c>
      <c r="C12" s="91">
        <v>90</v>
      </c>
      <c r="D12" s="91">
        <f>VLOOKUP(A12,[3]Лист3!A$143:G$206,7,0)</f>
        <v>18068</v>
      </c>
      <c r="E12" s="133">
        <v>481</v>
      </c>
      <c r="F12" s="133">
        <v>88995</v>
      </c>
      <c r="G12" s="134">
        <f t="shared" si="0"/>
        <v>0.18709999999999999</v>
      </c>
      <c r="H12" s="134">
        <f t="shared" si="0"/>
        <v>0.20300000000000001</v>
      </c>
      <c r="I12" s="94">
        <f>VLOOKUP(A12,[3]Лист3!A$211:D$270,4,0)</f>
        <v>3.83</v>
      </c>
      <c r="J12" s="94">
        <f>VLOOKUP(A12,[3]Лист3!A$274:D$333,4,0)</f>
        <v>5</v>
      </c>
      <c r="K12" s="95">
        <f>I12*VLOOKUP(A12,'[4]9Весовые коэф.'!$A$6:$G$65,7,0)</f>
        <v>0.19</v>
      </c>
      <c r="L12" s="95">
        <f>J12*VLOOKUP(A12,'[4]9Весовые коэф.'!$A$6:$G$65,6,0)</f>
        <v>4.75</v>
      </c>
      <c r="M12" s="135"/>
      <c r="N12" s="136"/>
      <c r="O12" s="137">
        <f t="shared" si="1"/>
        <v>4.9400000000000004</v>
      </c>
    </row>
    <row r="13" spans="1:15" ht="26.25" x14ac:dyDescent="0.25">
      <c r="A13" s="89">
        <v>560026</v>
      </c>
      <c r="B13" s="90" t="s">
        <v>82</v>
      </c>
      <c r="C13" s="91">
        <v>4567</v>
      </c>
      <c r="D13" s="91">
        <f>VLOOKUP(A13,[3]Лист3!A$143:G$206,7,0)</f>
        <v>5795</v>
      </c>
      <c r="E13" s="133">
        <v>22615</v>
      </c>
      <c r="F13" s="133">
        <v>36671</v>
      </c>
      <c r="G13" s="134">
        <f t="shared" si="0"/>
        <v>0.2019</v>
      </c>
      <c r="H13" s="134">
        <f t="shared" si="0"/>
        <v>0.158</v>
      </c>
      <c r="I13" s="94">
        <f>VLOOKUP(A13,[3]Лист3!A$211:D$270,4,0)</f>
        <v>4.1399999999999997</v>
      </c>
      <c r="J13" s="94">
        <f>VLOOKUP(A13,[3]Лист3!A$274:D$333,4,0)</f>
        <v>3.9</v>
      </c>
      <c r="K13" s="95">
        <f>I13*VLOOKUP(A13,'[4]9Весовые коэф.'!$A$6:$G$65,7,0)</f>
        <v>3.44</v>
      </c>
      <c r="L13" s="95">
        <f>J13*VLOOKUP(A13,'[4]9Весовые коэф.'!$A$6:$G$65,6,0)</f>
        <v>0.66</v>
      </c>
      <c r="M13" s="135"/>
      <c r="N13" s="136"/>
      <c r="O13" s="137">
        <f t="shared" si="1"/>
        <v>4.0999999999999996</v>
      </c>
    </row>
    <row r="14" spans="1:15" x14ac:dyDescent="0.25">
      <c r="A14" s="89">
        <v>560032</v>
      </c>
      <c r="B14" s="90" t="s">
        <v>83</v>
      </c>
      <c r="C14" s="91">
        <v>608</v>
      </c>
      <c r="D14" s="91">
        <f>VLOOKUP(A14,[3]Лист3!A$143:G$206,7,0)</f>
        <v>2</v>
      </c>
      <c r="E14" s="133">
        <v>5193</v>
      </c>
      <c r="F14" s="133">
        <v>0</v>
      </c>
      <c r="G14" s="134">
        <f t="shared" si="0"/>
        <v>0.1171</v>
      </c>
      <c r="H14" s="134">
        <v>0</v>
      </c>
      <c r="I14" s="94">
        <f>VLOOKUP(A14,[3]Лист3!A$211:D$270,4,0)</f>
        <v>2.34</v>
      </c>
      <c r="J14" s="94">
        <f>VLOOKUP(A14,[3]Лист3!A$274:D$333,4,0)</f>
        <v>0</v>
      </c>
      <c r="K14" s="95">
        <f>I14*VLOOKUP(A14,'[4]9Весовые коэф.'!$A$6:$G$65,7,0)</f>
        <v>2.34</v>
      </c>
      <c r="L14" s="95">
        <f>J14*VLOOKUP(A14,'[4]9Весовые коэф.'!$A$6:$G$65,6,0)</f>
        <v>0</v>
      </c>
      <c r="M14" s="135"/>
      <c r="N14" s="136"/>
      <c r="O14" s="137">
        <f t="shared" si="1"/>
        <v>2.34</v>
      </c>
    </row>
    <row r="15" spans="1:15" x14ac:dyDescent="0.25">
      <c r="A15" s="89">
        <v>560033</v>
      </c>
      <c r="B15" s="90" t="s">
        <v>84</v>
      </c>
      <c r="C15" s="91">
        <v>2529</v>
      </c>
      <c r="D15" s="91">
        <f>VLOOKUP(A15,[3]Лист3!A$143:G$206,7,0)</f>
        <v>2</v>
      </c>
      <c r="E15" s="133">
        <v>9391</v>
      </c>
      <c r="F15" s="133">
        <v>0</v>
      </c>
      <c r="G15" s="134">
        <f t="shared" si="0"/>
        <v>0.26929999999999998</v>
      </c>
      <c r="H15" s="134">
        <v>0</v>
      </c>
      <c r="I15" s="94">
        <f>VLOOKUP(A15,[3]Лист3!A$211:D$270,4,0)</f>
        <v>5</v>
      </c>
      <c r="J15" s="94">
        <f>VLOOKUP(A15,[3]Лист3!A$274:D$333,4,0)</f>
        <v>0</v>
      </c>
      <c r="K15" s="95">
        <f>I15*VLOOKUP(A15,'[4]9Весовые коэф.'!$A$6:$G$65,7,0)</f>
        <v>5</v>
      </c>
      <c r="L15" s="95">
        <f>J15*VLOOKUP(A15,'[4]9Весовые коэф.'!$A$6:$G$65,6,0)</f>
        <v>0</v>
      </c>
      <c r="M15" s="135"/>
      <c r="N15" s="136"/>
      <c r="O15" s="137">
        <f t="shared" si="1"/>
        <v>5</v>
      </c>
    </row>
    <row r="16" spans="1:15" x14ac:dyDescent="0.25">
      <c r="A16" s="89">
        <v>560034</v>
      </c>
      <c r="B16" s="90" t="s">
        <v>85</v>
      </c>
      <c r="C16" s="91">
        <v>1510</v>
      </c>
      <c r="D16" s="91">
        <f>VLOOKUP(A16,[3]Лист3!A$143:G$206,7,0)</f>
        <v>2</v>
      </c>
      <c r="E16" s="133">
        <v>9527</v>
      </c>
      <c r="F16" s="133">
        <v>0</v>
      </c>
      <c r="G16" s="134">
        <f t="shared" si="0"/>
        <v>0.1585</v>
      </c>
      <c r="H16" s="134">
        <v>0</v>
      </c>
      <c r="I16" s="94">
        <f>VLOOKUP(A16,[3]Лист3!A$211:D$270,4,0)</f>
        <v>3.22</v>
      </c>
      <c r="J16" s="94">
        <f>VLOOKUP(A16,[3]Лист3!A$274:D$333,4,0)</f>
        <v>0</v>
      </c>
      <c r="K16" s="95">
        <f>I16*VLOOKUP(A16,'[4]9Весовые коэф.'!$A$6:$G$65,7,0)</f>
        <v>3.22</v>
      </c>
      <c r="L16" s="95">
        <f>J16*VLOOKUP(A16,'[4]9Весовые коэф.'!$A$6:$G$65,6,0)</f>
        <v>0</v>
      </c>
      <c r="M16" s="135"/>
      <c r="N16" s="136"/>
      <c r="O16" s="137">
        <f t="shared" si="1"/>
        <v>3.22</v>
      </c>
    </row>
    <row r="17" spans="1:15" x14ac:dyDescent="0.25">
      <c r="A17" s="89">
        <v>560035</v>
      </c>
      <c r="B17" s="90" t="s">
        <v>86</v>
      </c>
      <c r="C17" s="91">
        <v>0</v>
      </c>
      <c r="D17" s="91">
        <f>VLOOKUP(A17,[3]Лист3!A$143:G$206,7,0)</f>
        <v>8108</v>
      </c>
      <c r="E17" s="133">
        <v>0</v>
      </c>
      <c r="F17" s="133">
        <v>41390</v>
      </c>
      <c r="G17" s="134">
        <v>0</v>
      </c>
      <c r="H17" s="134">
        <f t="shared" si="0"/>
        <v>0.19589999999999999</v>
      </c>
      <c r="I17" s="94">
        <f>VLOOKUP(A17,[3]Лист3!A$211:D$270,4,0)</f>
        <v>0</v>
      </c>
      <c r="J17" s="94">
        <f>VLOOKUP(A17,[3]Лист3!A$274:D$333,4,0)</f>
        <v>4.88</v>
      </c>
      <c r="K17" s="95">
        <f>I17*VLOOKUP(A17,'[4]9Весовые коэф.'!$A$6:$G$65,7,0)</f>
        <v>0</v>
      </c>
      <c r="L17" s="95">
        <f>J17*VLOOKUP(A17,'[4]9Весовые коэф.'!$A$6:$G$65,6,0)</f>
        <v>4.59</v>
      </c>
      <c r="M17" s="135"/>
      <c r="N17" s="136"/>
      <c r="O17" s="137">
        <f t="shared" si="1"/>
        <v>4.59</v>
      </c>
    </row>
    <row r="18" spans="1:15" x14ac:dyDescent="0.25">
      <c r="A18" s="89">
        <v>560036</v>
      </c>
      <c r="B18" s="90" t="s">
        <v>87</v>
      </c>
      <c r="C18" s="91">
        <v>2476</v>
      </c>
      <c r="D18" s="91">
        <f>VLOOKUP(A18,[3]Лист3!A$143:G$206,7,0)</f>
        <v>3242</v>
      </c>
      <c r="E18" s="133">
        <v>11900</v>
      </c>
      <c r="F18" s="133">
        <v>17705</v>
      </c>
      <c r="G18" s="134">
        <f t="shared" si="0"/>
        <v>0.20810000000000001</v>
      </c>
      <c r="H18" s="134">
        <f t="shared" si="0"/>
        <v>0.18310000000000001</v>
      </c>
      <c r="I18" s="94">
        <f>VLOOKUP(A18,[3]Лист3!A$211:D$270,4,0)</f>
        <v>4.2699999999999996</v>
      </c>
      <c r="J18" s="94">
        <f>VLOOKUP(A18,[3]Лист3!A$274:D$333,4,0)</f>
        <v>4.55</v>
      </c>
      <c r="K18" s="95">
        <f>I18*VLOOKUP(A18,'[4]9Весовые коэф.'!$A$6:$G$65,7,0)</f>
        <v>3.5</v>
      </c>
      <c r="L18" s="95">
        <f>J18*VLOOKUP(A18,'[4]9Весовые коэф.'!$A$6:$G$65,6,0)</f>
        <v>0.82</v>
      </c>
      <c r="M18" s="135"/>
      <c r="N18" s="136"/>
      <c r="O18" s="137">
        <f t="shared" si="1"/>
        <v>4.32</v>
      </c>
    </row>
    <row r="19" spans="1:15" x14ac:dyDescent="0.25">
      <c r="A19" s="89">
        <v>560041</v>
      </c>
      <c r="B19" s="90" t="s">
        <v>88</v>
      </c>
      <c r="C19" s="91">
        <v>0</v>
      </c>
      <c r="D19" s="91">
        <f>VLOOKUP(A19,[3]Лист3!A$143:G$206,7,0)</f>
        <v>5193</v>
      </c>
      <c r="E19" s="133">
        <v>0</v>
      </c>
      <c r="F19" s="133">
        <v>29209</v>
      </c>
      <c r="G19" s="134">
        <v>0</v>
      </c>
      <c r="H19" s="134">
        <f t="shared" si="0"/>
        <v>0.17780000000000001</v>
      </c>
      <c r="I19" s="94">
        <f>VLOOKUP(A19,[3]Лист3!A$211:D$270,4,0)</f>
        <v>0</v>
      </c>
      <c r="J19" s="94">
        <f>VLOOKUP(A19,[3]Лист3!A$274:D$333,4,0)</f>
        <v>4.41</v>
      </c>
      <c r="K19" s="95">
        <f>I19*VLOOKUP(A19,'[4]9Весовые коэф.'!$A$6:$G$65,7,0)</f>
        <v>0</v>
      </c>
      <c r="L19" s="95">
        <f>J19*VLOOKUP(A19,'[4]9Весовые коэф.'!$A$6:$G$65,6,0)</f>
        <v>4.0599999999999996</v>
      </c>
      <c r="M19" s="135"/>
      <c r="N19" s="136"/>
      <c r="O19" s="137">
        <f t="shared" si="1"/>
        <v>4.0599999999999996</v>
      </c>
    </row>
    <row r="20" spans="1:15" x14ac:dyDescent="0.25">
      <c r="A20" s="89">
        <v>560043</v>
      </c>
      <c r="B20" s="90" t="s">
        <v>89</v>
      </c>
      <c r="C20" s="91">
        <v>899</v>
      </c>
      <c r="D20" s="91">
        <f>VLOOKUP(A20,[3]Лист3!A$143:G$206,7,0)</f>
        <v>151</v>
      </c>
      <c r="E20" s="133">
        <v>5277</v>
      </c>
      <c r="F20" s="133">
        <v>7620</v>
      </c>
      <c r="G20" s="134">
        <f t="shared" si="0"/>
        <v>0.1704</v>
      </c>
      <c r="H20" s="134">
        <f t="shared" si="0"/>
        <v>1.9800000000000002E-2</v>
      </c>
      <c r="I20" s="94">
        <f>VLOOKUP(A20,[3]Лист3!A$211:D$270,4,0)</f>
        <v>3.47</v>
      </c>
      <c r="J20" s="94">
        <f>VLOOKUP(A20,[3]Лист3!A$274:D$333,4,0)</f>
        <v>0.32</v>
      </c>
      <c r="K20" s="95">
        <f>I20*VLOOKUP(A20,'[4]9Весовые коэф.'!$A$6:$G$65,7,0)</f>
        <v>2.78</v>
      </c>
      <c r="L20" s="95">
        <f>J20*VLOOKUP(A20,'[4]9Весовые коэф.'!$A$6:$G$65,6,0)</f>
        <v>0.06</v>
      </c>
      <c r="M20" s="135"/>
      <c r="N20" s="136"/>
      <c r="O20" s="137">
        <f t="shared" si="1"/>
        <v>2.84</v>
      </c>
    </row>
    <row r="21" spans="1:15" x14ac:dyDescent="0.25">
      <c r="A21" s="89">
        <v>560045</v>
      </c>
      <c r="B21" s="90" t="s">
        <v>90</v>
      </c>
      <c r="C21" s="91">
        <v>1042</v>
      </c>
      <c r="D21" s="91">
        <f>VLOOKUP(A21,[3]Лист3!A$143:G$206,7,0)</f>
        <v>2436</v>
      </c>
      <c r="E21" s="133">
        <v>4822</v>
      </c>
      <c r="F21" s="133">
        <v>9241</v>
      </c>
      <c r="G21" s="134">
        <f t="shared" si="0"/>
        <v>0.21609999999999999</v>
      </c>
      <c r="H21" s="134">
        <f t="shared" si="0"/>
        <v>0.2636</v>
      </c>
      <c r="I21" s="94">
        <f>VLOOKUP(A21,[3]Лист3!A$211:D$270,4,0)</f>
        <v>4.4400000000000004</v>
      </c>
      <c r="J21" s="94">
        <f>VLOOKUP(A21,[3]Лист3!A$274:D$333,4,0)</f>
        <v>5</v>
      </c>
      <c r="K21" s="95">
        <f>I21*VLOOKUP(A21,'[4]9Весовые коэф.'!$A$6:$G$65,7,0)</f>
        <v>3.42</v>
      </c>
      <c r="L21" s="95">
        <f>J21*VLOOKUP(A21,'[4]9Весовые коэф.'!$A$6:$G$65,6,0)</f>
        <v>1.1499999999999999</v>
      </c>
      <c r="M21" s="135"/>
      <c r="N21" s="136"/>
      <c r="O21" s="137">
        <f t="shared" si="1"/>
        <v>4.57</v>
      </c>
    </row>
    <row r="22" spans="1:15" x14ac:dyDescent="0.25">
      <c r="A22" s="89">
        <v>560047</v>
      </c>
      <c r="B22" s="90" t="s">
        <v>91</v>
      </c>
      <c r="C22" s="91">
        <v>1092</v>
      </c>
      <c r="D22" s="91">
        <f>VLOOKUP(A22,[3]Лист3!A$143:G$206,7,0)</f>
        <v>1596</v>
      </c>
      <c r="E22" s="133">
        <v>7308</v>
      </c>
      <c r="F22" s="133">
        <v>12479</v>
      </c>
      <c r="G22" s="134">
        <f t="shared" si="0"/>
        <v>0.14940000000000001</v>
      </c>
      <c r="H22" s="134">
        <f t="shared" si="0"/>
        <v>0.12790000000000001</v>
      </c>
      <c r="I22" s="94">
        <f>VLOOKUP(A22,[3]Лист3!A$211:D$270,4,0)</f>
        <v>3.03</v>
      </c>
      <c r="J22" s="94">
        <f>VLOOKUP(A22,[3]Лист3!A$274:D$333,4,0)</f>
        <v>3.12</v>
      </c>
      <c r="K22" s="95">
        <f>I22*VLOOKUP(A22,'[4]9Весовые коэф.'!$A$6:$G$65,7,0)</f>
        <v>2.36</v>
      </c>
      <c r="L22" s="95">
        <f>J22*VLOOKUP(A22,'[4]9Весовые коэф.'!$A$6:$G$65,6,0)</f>
        <v>0.69</v>
      </c>
      <c r="M22" s="135"/>
      <c r="N22" s="136"/>
      <c r="O22" s="137">
        <f t="shared" si="1"/>
        <v>3.05</v>
      </c>
    </row>
    <row r="23" spans="1:15" x14ac:dyDescent="0.25">
      <c r="A23" s="89">
        <v>560052</v>
      </c>
      <c r="B23" s="90" t="s">
        <v>92</v>
      </c>
      <c r="C23" s="91">
        <v>801</v>
      </c>
      <c r="D23" s="91">
        <f>VLOOKUP(A23,[3]Лист3!A$143:G$206,7,0)</f>
        <v>705</v>
      </c>
      <c r="E23" s="133">
        <v>4441</v>
      </c>
      <c r="F23" s="133">
        <v>7266</v>
      </c>
      <c r="G23" s="134">
        <f t="shared" si="0"/>
        <v>0.1804</v>
      </c>
      <c r="H23" s="134">
        <f t="shared" si="0"/>
        <v>9.7000000000000003E-2</v>
      </c>
      <c r="I23" s="94">
        <f>VLOOKUP(A23,[3]Лист3!A$211:D$270,4,0)</f>
        <v>3.68</v>
      </c>
      <c r="J23" s="94">
        <f>VLOOKUP(A23,[3]Лист3!A$274:D$333,4,0)</f>
        <v>2.3199999999999998</v>
      </c>
      <c r="K23" s="95">
        <f>I23*VLOOKUP(A23,'[4]9Весовые коэф.'!$A$6:$G$65,7,0)</f>
        <v>2.8</v>
      </c>
      <c r="L23" s="95">
        <f>J23*VLOOKUP(A23,'[4]9Весовые коэф.'!$A$6:$G$65,6,0)</f>
        <v>0.56000000000000005</v>
      </c>
      <c r="M23" s="135"/>
      <c r="N23" s="136"/>
      <c r="O23" s="137">
        <f t="shared" si="1"/>
        <v>3.36</v>
      </c>
    </row>
    <row r="24" spans="1:15" x14ac:dyDescent="0.25">
      <c r="A24" s="89">
        <v>560053</v>
      </c>
      <c r="B24" s="90" t="s">
        <v>93</v>
      </c>
      <c r="C24" s="91">
        <v>1203</v>
      </c>
      <c r="D24" s="91">
        <f>VLOOKUP(A24,[3]Лист3!A$143:G$206,7,0)</f>
        <v>662</v>
      </c>
      <c r="E24" s="133">
        <v>3979</v>
      </c>
      <c r="F24" s="133">
        <v>5552</v>
      </c>
      <c r="G24" s="134">
        <f t="shared" si="0"/>
        <v>0.30230000000000001</v>
      </c>
      <c r="H24" s="134">
        <f t="shared" si="0"/>
        <v>0.1192</v>
      </c>
      <c r="I24" s="94">
        <f>VLOOKUP(A24,[3]Лист3!A$211:D$270,4,0)</f>
        <v>5</v>
      </c>
      <c r="J24" s="94">
        <f>VLOOKUP(A24,[3]Лист3!A$274:D$333,4,0)</f>
        <v>2.9</v>
      </c>
      <c r="K24" s="95">
        <f>I24*VLOOKUP(A24,'[4]9Весовые коэф.'!$A$6:$G$65,7,0)</f>
        <v>3.9</v>
      </c>
      <c r="L24" s="95">
        <f>J24*VLOOKUP(A24,'[4]9Весовые коэф.'!$A$6:$G$65,6,0)</f>
        <v>0.64</v>
      </c>
      <c r="M24" s="135"/>
      <c r="N24" s="136"/>
      <c r="O24" s="137">
        <f t="shared" si="1"/>
        <v>4.54</v>
      </c>
    </row>
    <row r="25" spans="1:15" x14ac:dyDescent="0.25">
      <c r="A25" s="89">
        <v>560054</v>
      </c>
      <c r="B25" s="90" t="s">
        <v>94</v>
      </c>
      <c r="C25" s="91">
        <v>772</v>
      </c>
      <c r="D25" s="91">
        <f>VLOOKUP(A25,[3]Лист3!A$143:G$206,7,0)</f>
        <v>671</v>
      </c>
      <c r="E25" s="133">
        <v>3993</v>
      </c>
      <c r="F25" s="133">
        <v>6484</v>
      </c>
      <c r="G25" s="134">
        <f t="shared" si="0"/>
        <v>0.1933</v>
      </c>
      <c r="H25" s="134">
        <f t="shared" si="0"/>
        <v>0.10349999999999999</v>
      </c>
      <c r="I25" s="94">
        <f>VLOOKUP(A25,[3]Лист3!A$211:D$270,4,0)</f>
        <v>3.96</v>
      </c>
      <c r="J25" s="94">
        <f>VLOOKUP(A25,[3]Лист3!A$274:D$333,4,0)</f>
        <v>2.4900000000000002</v>
      </c>
      <c r="K25" s="95">
        <f>I25*VLOOKUP(A25,'[4]9Весовые коэф.'!$A$6:$G$65,7,0)</f>
        <v>2.97</v>
      </c>
      <c r="L25" s="95">
        <f>J25*VLOOKUP(A25,'[4]9Весовые коэф.'!$A$6:$G$65,6,0)</f>
        <v>0.62</v>
      </c>
      <c r="M25" s="135"/>
      <c r="N25" s="136"/>
      <c r="O25" s="137">
        <f t="shared" si="1"/>
        <v>3.59</v>
      </c>
    </row>
    <row r="26" spans="1:15" x14ac:dyDescent="0.25">
      <c r="A26" s="89">
        <v>560055</v>
      </c>
      <c r="B26" s="90" t="s">
        <v>95</v>
      </c>
      <c r="C26" s="91">
        <v>582</v>
      </c>
      <c r="D26" s="91">
        <f>VLOOKUP(A26,[3]Лист3!A$143:G$206,7,0)</f>
        <v>320</v>
      </c>
      <c r="E26" s="133">
        <v>2887</v>
      </c>
      <c r="F26" s="133">
        <v>4247</v>
      </c>
      <c r="G26" s="134">
        <f t="shared" si="0"/>
        <v>0.2016</v>
      </c>
      <c r="H26" s="134">
        <f t="shared" si="0"/>
        <v>7.5300000000000006E-2</v>
      </c>
      <c r="I26" s="94">
        <f>VLOOKUP(A26,[3]Лист3!A$211:D$270,4,0)</f>
        <v>4.13</v>
      </c>
      <c r="J26" s="94">
        <f>VLOOKUP(A26,[3]Лист3!A$274:D$333,4,0)</f>
        <v>1.76</v>
      </c>
      <c r="K26" s="95">
        <f>I26*VLOOKUP(A26,'[4]9Весовые коэф.'!$A$6:$G$65,7,0)</f>
        <v>3.35</v>
      </c>
      <c r="L26" s="95">
        <f>J26*VLOOKUP(A26,'[4]9Весовые коэф.'!$A$6:$G$65,6,0)</f>
        <v>0.33</v>
      </c>
      <c r="M26" s="135"/>
      <c r="N26" s="136"/>
      <c r="O26" s="137">
        <f t="shared" si="1"/>
        <v>3.68</v>
      </c>
    </row>
    <row r="27" spans="1:15" x14ac:dyDescent="0.25">
      <c r="A27" s="89">
        <v>560056</v>
      </c>
      <c r="B27" s="90" t="s">
        <v>96</v>
      </c>
      <c r="C27" s="91">
        <v>949</v>
      </c>
      <c r="D27" s="91">
        <f>VLOOKUP(A27,[3]Лист3!A$143:G$206,7,0)</f>
        <v>687</v>
      </c>
      <c r="E27" s="133">
        <v>3935</v>
      </c>
      <c r="F27" s="133">
        <v>4349</v>
      </c>
      <c r="G27" s="134">
        <f t="shared" si="0"/>
        <v>0.2412</v>
      </c>
      <c r="H27" s="134">
        <f t="shared" si="0"/>
        <v>0.158</v>
      </c>
      <c r="I27" s="94">
        <f>VLOOKUP(A27,[3]Лист3!A$211:D$270,4,0)</f>
        <v>4.97</v>
      </c>
      <c r="J27" s="94">
        <f>VLOOKUP(A27,[3]Лист3!A$274:D$333,4,0)</f>
        <v>3.9</v>
      </c>
      <c r="K27" s="95">
        <f>I27*VLOOKUP(A27,'[4]9Весовые коэф.'!$A$6:$G$65,7,0)</f>
        <v>4.08</v>
      </c>
      <c r="L27" s="95">
        <f>J27*VLOOKUP(A27,'[4]9Весовые коэф.'!$A$6:$G$65,6,0)</f>
        <v>0.7</v>
      </c>
      <c r="M27" s="135"/>
      <c r="N27" s="136"/>
      <c r="O27" s="137">
        <f t="shared" si="1"/>
        <v>4.78</v>
      </c>
    </row>
    <row r="28" spans="1:15" x14ac:dyDescent="0.25">
      <c r="A28" s="89">
        <v>560057</v>
      </c>
      <c r="B28" s="90" t="s">
        <v>97</v>
      </c>
      <c r="C28" s="91">
        <v>954</v>
      </c>
      <c r="D28" s="91">
        <f>VLOOKUP(A28,[3]Лист3!A$143:G$206,7,0)</f>
        <v>1064</v>
      </c>
      <c r="E28" s="133">
        <v>3166</v>
      </c>
      <c r="F28" s="133">
        <v>5028</v>
      </c>
      <c r="G28" s="134">
        <f t="shared" si="0"/>
        <v>0.30130000000000001</v>
      </c>
      <c r="H28" s="134">
        <f t="shared" si="0"/>
        <v>0.21160000000000001</v>
      </c>
      <c r="I28" s="94">
        <f>VLOOKUP(A28,[3]Лист3!A$211:D$270,4,0)</f>
        <v>5</v>
      </c>
      <c r="J28" s="94">
        <f>VLOOKUP(A28,[3]Лист3!A$274:D$333,4,0)</f>
        <v>5</v>
      </c>
      <c r="K28" s="95">
        <f>I28*VLOOKUP(A28,'[4]9Весовые коэф.'!$A$6:$G$65,7,0)</f>
        <v>3.95</v>
      </c>
      <c r="L28" s="95">
        <f>J28*VLOOKUP(A28,'[4]9Весовые коэф.'!$A$6:$G$65,6,0)</f>
        <v>1.05</v>
      </c>
      <c r="M28" s="135"/>
      <c r="N28" s="136"/>
      <c r="O28" s="137">
        <f t="shared" si="1"/>
        <v>5</v>
      </c>
    </row>
    <row r="29" spans="1:15" x14ac:dyDescent="0.25">
      <c r="A29" s="89">
        <v>560058</v>
      </c>
      <c r="B29" s="90" t="s">
        <v>98</v>
      </c>
      <c r="C29" s="91">
        <v>2481</v>
      </c>
      <c r="D29" s="91">
        <f>VLOOKUP(A29,[3]Лист3!A$143:G$206,7,0)</f>
        <v>1558</v>
      </c>
      <c r="E29" s="133">
        <v>8378</v>
      </c>
      <c r="F29" s="133">
        <v>13409</v>
      </c>
      <c r="G29" s="134">
        <f t="shared" si="0"/>
        <v>0.29609999999999997</v>
      </c>
      <c r="H29" s="134">
        <f t="shared" si="0"/>
        <v>0.1162</v>
      </c>
      <c r="I29" s="94">
        <f>VLOOKUP(A29,[3]Лист3!A$211:D$270,4,0)</f>
        <v>5</v>
      </c>
      <c r="J29" s="94">
        <f>VLOOKUP(A29,[3]Лист3!A$274:D$333,4,0)</f>
        <v>2.82</v>
      </c>
      <c r="K29" s="95">
        <f>I29*VLOOKUP(A29,'[4]9Весовые коэф.'!$A$6:$G$65,7,0)</f>
        <v>3.9</v>
      </c>
      <c r="L29" s="95">
        <f>J29*VLOOKUP(A29,'[4]9Весовые коэф.'!$A$6:$G$65,6,0)</f>
        <v>0.62</v>
      </c>
      <c r="M29" s="135"/>
      <c r="N29" s="136"/>
      <c r="O29" s="137">
        <f t="shared" si="1"/>
        <v>4.5199999999999996</v>
      </c>
    </row>
    <row r="30" spans="1:15" x14ac:dyDescent="0.25">
      <c r="A30" s="89">
        <v>560059</v>
      </c>
      <c r="B30" s="90" t="s">
        <v>99</v>
      </c>
      <c r="C30" s="91">
        <v>818</v>
      </c>
      <c r="D30" s="91">
        <f>VLOOKUP(A30,[3]Лист3!A$143:G$206,7,0)</f>
        <v>777</v>
      </c>
      <c r="E30" s="133">
        <v>2683</v>
      </c>
      <c r="F30" s="133">
        <v>4050</v>
      </c>
      <c r="G30" s="134">
        <f t="shared" si="0"/>
        <v>0.3049</v>
      </c>
      <c r="H30" s="134">
        <f t="shared" si="0"/>
        <v>0.19189999999999999</v>
      </c>
      <c r="I30" s="94">
        <f>VLOOKUP(A30,[3]Лист3!A$211:D$270,4,0)</f>
        <v>5</v>
      </c>
      <c r="J30" s="94">
        <f>VLOOKUP(A30,[3]Лист3!A$274:D$333,4,0)</f>
        <v>4.78</v>
      </c>
      <c r="K30" s="95">
        <f>I30*VLOOKUP(A30,'[4]9Весовые коэф.'!$A$6:$G$65,7,0)</f>
        <v>4</v>
      </c>
      <c r="L30" s="95">
        <f>J30*VLOOKUP(A30,'[4]9Весовые коэф.'!$A$6:$G$65,6,0)</f>
        <v>0.96</v>
      </c>
      <c r="M30" s="135"/>
      <c r="N30" s="136"/>
      <c r="O30" s="137">
        <f t="shared" si="1"/>
        <v>4.96</v>
      </c>
    </row>
    <row r="31" spans="1:15" x14ac:dyDescent="0.25">
      <c r="A31" s="89">
        <v>560060</v>
      </c>
      <c r="B31" s="90" t="s">
        <v>100</v>
      </c>
      <c r="C31" s="91">
        <v>588</v>
      </c>
      <c r="D31" s="91">
        <f>VLOOKUP(A31,[3]Лист3!A$143:G$206,7,0)</f>
        <v>368</v>
      </c>
      <c r="E31" s="133">
        <v>3026</v>
      </c>
      <c r="F31" s="133">
        <v>5384</v>
      </c>
      <c r="G31" s="134">
        <f t="shared" si="0"/>
        <v>0.1943</v>
      </c>
      <c r="H31" s="134">
        <f t="shared" si="0"/>
        <v>6.8400000000000002E-2</v>
      </c>
      <c r="I31" s="94">
        <f>VLOOKUP(A31,[3]Лист3!A$211:D$270,4,0)</f>
        <v>3.98</v>
      </c>
      <c r="J31" s="94">
        <f>VLOOKUP(A31,[3]Лист3!A$274:D$333,4,0)</f>
        <v>1.58</v>
      </c>
      <c r="K31" s="95">
        <f>I31*VLOOKUP(A31,'[4]9Весовые коэф.'!$A$6:$G$65,7,0)</f>
        <v>3.06</v>
      </c>
      <c r="L31" s="95">
        <f>J31*VLOOKUP(A31,'[4]9Весовые коэф.'!$A$6:$G$65,6,0)</f>
        <v>0.36</v>
      </c>
      <c r="M31" s="135"/>
      <c r="N31" s="136"/>
      <c r="O31" s="137">
        <f t="shared" si="1"/>
        <v>3.42</v>
      </c>
    </row>
    <row r="32" spans="1:15" x14ac:dyDescent="0.25">
      <c r="A32" s="89">
        <v>560061</v>
      </c>
      <c r="B32" s="90" t="s">
        <v>101</v>
      </c>
      <c r="C32" s="91">
        <v>706</v>
      </c>
      <c r="D32" s="91">
        <f>VLOOKUP(A32,[3]Лист3!A$143:G$206,7,0)</f>
        <v>723</v>
      </c>
      <c r="E32" s="133">
        <v>4334</v>
      </c>
      <c r="F32" s="133">
        <v>6792</v>
      </c>
      <c r="G32" s="134">
        <f t="shared" si="0"/>
        <v>0.16289999999999999</v>
      </c>
      <c r="H32" s="134">
        <f t="shared" si="0"/>
        <v>0.10639999999999999</v>
      </c>
      <c r="I32" s="94">
        <f>VLOOKUP(A32,[3]Лист3!A$211:D$270,4,0)</f>
        <v>3.31</v>
      </c>
      <c r="J32" s="94">
        <f>VLOOKUP(A32,[3]Лист3!A$274:D$333,4,0)</f>
        <v>2.56</v>
      </c>
      <c r="K32" s="95">
        <f>I32*VLOOKUP(A32,'[4]9Весовые коэф.'!$A$6:$G$65,7,0)</f>
        <v>2.5499999999999998</v>
      </c>
      <c r="L32" s="95">
        <f>J32*VLOOKUP(A32,'[4]9Весовые коэф.'!$A$6:$G$65,6,0)</f>
        <v>0.59</v>
      </c>
      <c r="M32" s="135"/>
      <c r="N32" s="136"/>
      <c r="O32" s="137">
        <f t="shared" si="1"/>
        <v>3.14</v>
      </c>
    </row>
    <row r="33" spans="1:15" x14ac:dyDescent="0.25">
      <c r="A33" s="89">
        <v>560062</v>
      </c>
      <c r="B33" s="90" t="s">
        <v>102</v>
      </c>
      <c r="C33" s="91">
        <v>741</v>
      </c>
      <c r="D33" s="91">
        <f>VLOOKUP(A33,[3]Лист3!A$143:G$206,7,0)</f>
        <v>60</v>
      </c>
      <c r="E33" s="133">
        <v>3291</v>
      </c>
      <c r="F33" s="133">
        <v>3429</v>
      </c>
      <c r="G33" s="134">
        <f t="shared" si="0"/>
        <v>0.22520000000000001</v>
      </c>
      <c r="H33" s="134">
        <f t="shared" si="0"/>
        <v>1.7500000000000002E-2</v>
      </c>
      <c r="I33" s="94">
        <f>VLOOKUP(A33,[3]Лист3!A$211:D$270,4,0)</f>
        <v>4.6399999999999997</v>
      </c>
      <c r="J33" s="94">
        <f>VLOOKUP(A33,[3]Лист3!A$274:D$333,4,0)</f>
        <v>0.26</v>
      </c>
      <c r="K33" s="95">
        <f>I33*VLOOKUP(A33,'[4]9Весовые коэф.'!$A$6:$G$65,7,0)</f>
        <v>3.71</v>
      </c>
      <c r="L33" s="95">
        <f>J33*VLOOKUP(A33,'[4]9Весовые коэф.'!$A$6:$G$65,6,0)</f>
        <v>0.05</v>
      </c>
      <c r="M33" s="135"/>
      <c r="N33" s="136"/>
      <c r="O33" s="137">
        <f t="shared" si="1"/>
        <v>3.76</v>
      </c>
    </row>
    <row r="34" spans="1:15" x14ac:dyDescent="0.25">
      <c r="A34" s="89">
        <v>560063</v>
      </c>
      <c r="B34" s="90" t="s">
        <v>103</v>
      </c>
      <c r="C34" s="91">
        <v>659</v>
      </c>
      <c r="D34" s="91">
        <f>VLOOKUP(A34,[3]Лист3!A$143:G$206,7,0)</f>
        <v>186</v>
      </c>
      <c r="E34" s="133">
        <v>3456</v>
      </c>
      <c r="F34" s="133">
        <v>5478</v>
      </c>
      <c r="G34" s="134">
        <f t="shared" si="0"/>
        <v>0.19070000000000001</v>
      </c>
      <c r="H34" s="134">
        <f t="shared" si="0"/>
        <v>3.4000000000000002E-2</v>
      </c>
      <c r="I34" s="94">
        <f>VLOOKUP(A34,[3]Лист3!A$211:D$270,4,0)</f>
        <v>3.9</v>
      </c>
      <c r="J34" s="94">
        <f>VLOOKUP(A34,[3]Лист3!A$274:D$333,4,0)</f>
        <v>0.69</v>
      </c>
      <c r="K34" s="95">
        <f>I34*VLOOKUP(A34,'[4]9Весовые коэф.'!$A$6:$G$65,7,0)</f>
        <v>3</v>
      </c>
      <c r="L34" s="95">
        <f>J34*VLOOKUP(A34,'[4]9Весовые коэф.'!$A$6:$G$65,6,0)</f>
        <v>0.16</v>
      </c>
      <c r="M34" s="135"/>
      <c r="N34" s="136"/>
      <c r="O34" s="137">
        <f t="shared" si="1"/>
        <v>3.16</v>
      </c>
    </row>
    <row r="35" spans="1:15" x14ac:dyDescent="0.25">
      <c r="A35" s="89">
        <v>560064</v>
      </c>
      <c r="B35" s="90" t="s">
        <v>104</v>
      </c>
      <c r="C35" s="91">
        <v>1886</v>
      </c>
      <c r="D35" s="91">
        <f>VLOOKUP(A35,[3]Лист3!A$143:G$206,7,0)</f>
        <v>2408</v>
      </c>
      <c r="E35" s="133">
        <v>7813</v>
      </c>
      <c r="F35" s="133">
        <v>14288</v>
      </c>
      <c r="G35" s="134">
        <f t="shared" si="0"/>
        <v>0.2414</v>
      </c>
      <c r="H35" s="134">
        <f t="shared" si="0"/>
        <v>0.16850000000000001</v>
      </c>
      <c r="I35" s="94">
        <f>VLOOKUP(A35,[3]Лист3!A$211:D$270,4,0)</f>
        <v>4.9800000000000004</v>
      </c>
      <c r="J35" s="94">
        <f>VLOOKUP(A35,[3]Лист3!A$274:D$333,4,0)</f>
        <v>4.17</v>
      </c>
      <c r="K35" s="95">
        <f>I35*VLOOKUP(A35,'[4]9Весовые коэф.'!$A$6:$G$65,7,0)</f>
        <v>3.83</v>
      </c>
      <c r="L35" s="95">
        <f>J35*VLOOKUP(A35,'[4]9Весовые коэф.'!$A$6:$G$65,6,0)</f>
        <v>0.96</v>
      </c>
      <c r="M35" s="135"/>
      <c r="N35" s="136"/>
      <c r="O35" s="137">
        <f t="shared" si="1"/>
        <v>4.79</v>
      </c>
    </row>
    <row r="36" spans="1:15" x14ac:dyDescent="0.25">
      <c r="A36" s="89">
        <v>560065</v>
      </c>
      <c r="B36" s="90" t="s">
        <v>105</v>
      </c>
      <c r="C36" s="91">
        <v>915</v>
      </c>
      <c r="D36" s="91">
        <f>VLOOKUP(A36,[3]Лист3!A$143:G$206,7,0)</f>
        <v>387</v>
      </c>
      <c r="E36" s="133">
        <v>3321</v>
      </c>
      <c r="F36" s="133">
        <v>4380</v>
      </c>
      <c r="G36" s="134">
        <f t="shared" si="0"/>
        <v>0.27550000000000002</v>
      </c>
      <c r="H36" s="134">
        <f t="shared" si="0"/>
        <v>8.8400000000000006E-2</v>
      </c>
      <c r="I36" s="94">
        <f>VLOOKUP(A36,[3]Лист3!A$211:D$270,4,0)</f>
        <v>5</v>
      </c>
      <c r="J36" s="94">
        <f>VLOOKUP(A36,[3]Лист3!A$274:D$333,4,0)</f>
        <v>2.1</v>
      </c>
      <c r="K36" s="95">
        <f>I36*VLOOKUP(A36,'[4]9Весовые коэф.'!$A$6:$G$65,7,0)</f>
        <v>4.05</v>
      </c>
      <c r="L36" s="95">
        <f>J36*VLOOKUP(A36,'[4]9Весовые коэф.'!$A$6:$G$65,6,0)</f>
        <v>0.4</v>
      </c>
      <c r="M36" s="135"/>
      <c r="N36" s="136"/>
      <c r="O36" s="137">
        <f t="shared" si="1"/>
        <v>4.45</v>
      </c>
    </row>
    <row r="37" spans="1:15" x14ac:dyDescent="0.25">
      <c r="A37" s="89">
        <v>560066</v>
      </c>
      <c r="B37" s="90" t="s">
        <v>106</v>
      </c>
      <c r="C37" s="91">
        <v>428</v>
      </c>
      <c r="D37" s="91">
        <f>VLOOKUP(A37,[3]Лист3!A$143:G$206,7,0)</f>
        <v>387</v>
      </c>
      <c r="E37" s="133">
        <v>2218</v>
      </c>
      <c r="F37" s="133">
        <v>3168</v>
      </c>
      <c r="G37" s="134">
        <f t="shared" si="0"/>
        <v>0.193</v>
      </c>
      <c r="H37" s="134">
        <f t="shared" si="0"/>
        <v>0.1222</v>
      </c>
      <c r="I37" s="94">
        <f>VLOOKUP(A37,[3]Лист3!A$211:D$270,4,0)</f>
        <v>3.95</v>
      </c>
      <c r="J37" s="94">
        <f>VLOOKUP(A37,[3]Лист3!A$274:D$333,4,0)</f>
        <v>2.97</v>
      </c>
      <c r="K37" s="95">
        <f>I37*VLOOKUP(A37,'[4]9Весовые коэф.'!$A$6:$G$65,7,0)</f>
        <v>3.16</v>
      </c>
      <c r="L37" s="95">
        <f>J37*VLOOKUP(A37,'[4]9Весовые коэф.'!$A$6:$G$65,6,0)</f>
        <v>0.59</v>
      </c>
      <c r="M37" s="135"/>
      <c r="N37" s="136"/>
      <c r="O37" s="137">
        <f t="shared" si="1"/>
        <v>3.75</v>
      </c>
    </row>
    <row r="38" spans="1:15" x14ac:dyDescent="0.25">
      <c r="A38" s="89">
        <v>560067</v>
      </c>
      <c r="B38" s="90" t="s">
        <v>107</v>
      </c>
      <c r="C38" s="91">
        <v>846</v>
      </c>
      <c r="D38" s="91">
        <f>VLOOKUP(A38,[3]Лист3!A$143:G$206,7,0)</f>
        <v>1354</v>
      </c>
      <c r="E38" s="133">
        <v>5408</v>
      </c>
      <c r="F38" s="133">
        <v>10588</v>
      </c>
      <c r="G38" s="134">
        <f t="shared" si="0"/>
        <v>0.15640000000000001</v>
      </c>
      <c r="H38" s="134">
        <f t="shared" si="0"/>
        <v>0.12790000000000001</v>
      </c>
      <c r="I38" s="94">
        <f>VLOOKUP(A38,[3]Лист3!A$211:D$270,4,0)</f>
        <v>3.18</v>
      </c>
      <c r="J38" s="94">
        <f>VLOOKUP(A38,[3]Лист3!A$274:D$333,4,0)</f>
        <v>3.12</v>
      </c>
      <c r="K38" s="95">
        <f>I38*VLOOKUP(A38,'[4]9Весовые коэф.'!$A$6:$G$65,7,0)</f>
        <v>2.42</v>
      </c>
      <c r="L38" s="95">
        <f>J38*VLOOKUP(A38,'[4]9Весовые коэф.'!$A$6:$G$65,6,0)</f>
        <v>0.75</v>
      </c>
      <c r="M38" s="135"/>
      <c r="N38" s="136"/>
      <c r="O38" s="137">
        <f t="shared" si="1"/>
        <v>3.17</v>
      </c>
    </row>
    <row r="39" spans="1:15" x14ac:dyDescent="0.25">
      <c r="A39" s="89">
        <v>560068</v>
      </c>
      <c r="B39" s="90" t="s">
        <v>108</v>
      </c>
      <c r="C39" s="91">
        <v>1160</v>
      </c>
      <c r="D39" s="91">
        <f>VLOOKUP(A39,[3]Лист3!A$143:G$206,7,0)</f>
        <v>977</v>
      </c>
      <c r="E39" s="133">
        <v>6329</v>
      </c>
      <c r="F39" s="133">
        <v>10693</v>
      </c>
      <c r="G39" s="134">
        <f t="shared" si="0"/>
        <v>0.18329999999999999</v>
      </c>
      <c r="H39" s="134">
        <f t="shared" si="0"/>
        <v>9.1399999999999995E-2</v>
      </c>
      <c r="I39" s="94">
        <f>VLOOKUP(A39,[3]Лист3!A$211:D$270,4,0)</f>
        <v>3.75</v>
      </c>
      <c r="J39" s="94">
        <f>VLOOKUP(A39,[3]Лист3!A$274:D$333,4,0)</f>
        <v>2.1800000000000002</v>
      </c>
      <c r="K39" s="95">
        <f>I39*VLOOKUP(A39,'[4]9Весовые коэф.'!$A$6:$G$65,7,0)</f>
        <v>2.89</v>
      </c>
      <c r="L39" s="95">
        <f>J39*VLOOKUP(A39,'[4]9Весовые коэф.'!$A$6:$G$65,6,0)</f>
        <v>0.5</v>
      </c>
      <c r="M39" s="135"/>
      <c r="N39" s="136"/>
      <c r="O39" s="137">
        <f t="shared" si="1"/>
        <v>3.39</v>
      </c>
    </row>
    <row r="40" spans="1:15" x14ac:dyDescent="0.25">
      <c r="A40" s="89">
        <v>560069</v>
      </c>
      <c r="B40" s="90" t="s">
        <v>109</v>
      </c>
      <c r="C40" s="91">
        <v>1217</v>
      </c>
      <c r="D40" s="91">
        <f>VLOOKUP(A40,[3]Лист3!A$143:G$206,7,0)</f>
        <v>1309</v>
      </c>
      <c r="E40" s="133">
        <v>3906</v>
      </c>
      <c r="F40" s="133">
        <v>6884</v>
      </c>
      <c r="G40" s="134">
        <f t="shared" si="0"/>
        <v>0.31159999999999999</v>
      </c>
      <c r="H40" s="134">
        <f t="shared" si="0"/>
        <v>0.19020000000000001</v>
      </c>
      <c r="I40" s="94">
        <f>VLOOKUP(A40,[3]Лист3!A$211:D$270,4,0)</f>
        <v>5</v>
      </c>
      <c r="J40" s="94">
        <f>VLOOKUP(A40,[3]Лист3!A$274:D$333,4,0)</f>
        <v>4.74</v>
      </c>
      <c r="K40" s="95">
        <f>I40*VLOOKUP(A40,'[4]9Весовые коэф.'!$A$6:$G$65,7,0)</f>
        <v>3.9</v>
      </c>
      <c r="L40" s="95">
        <f>J40*VLOOKUP(A40,'[4]9Весовые коэф.'!$A$6:$G$65,6,0)</f>
        <v>1.04</v>
      </c>
      <c r="M40" s="135"/>
      <c r="N40" s="136"/>
      <c r="O40" s="137">
        <f t="shared" si="1"/>
        <v>4.9400000000000004</v>
      </c>
    </row>
    <row r="41" spans="1:15" x14ac:dyDescent="0.25">
      <c r="A41" s="89">
        <v>560070</v>
      </c>
      <c r="B41" s="90" t="s">
        <v>110</v>
      </c>
      <c r="C41" s="91">
        <v>3103</v>
      </c>
      <c r="D41" s="91">
        <f>VLOOKUP(A41,[3]Лист3!A$143:G$206,7,0)</f>
        <v>3890</v>
      </c>
      <c r="E41" s="133">
        <v>13845</v>
      </c>
      <c r="F41" s="133">
        <v>32145</v>
      </c>
      <c r="G41" s="134">
        <f t="shared" si="0"/>
        <v>0.22409999999999999</v>
      </c>
      <c r="H41" s="134">
        <f t="shared" si="0"/>
        <v>0.121</v>
      </c>
      <c r="I41" s="94">
        <f>VLOOKUP(A41,[3]Лист3!A$211:D$270,4,0)</f>
        <v>4.6100000000000003</v>
      </c>
      <c r="J41" s="94">
        <f>VLOOKUP(A41,[3]Лист3!A$274:D$333,4,0)</f>
        <v>2.94</v>
      </c>
      <c r="K41" s="95">
        <f>I41*VLOOKUP(A41,'[4]9Весовые коэф.'!$A$6:$G$65,7,0)</f>
        <v>3.5</v>
      </c>
      <c r="L41" s="95">
        <f>J41*VLOOKUP(A41,'[4]9Весовые коэф.'!$A$6:$G$65,6,0)</f>
        <v>0.71</v>
      </c>
      <c r="M41" s="135"/>
      <c r="N41" s="136"/>
      <c r="O41" s="137">
        <f t="shared" si="1"/>
        <v>4.21</v>
      </c>
    </row>
    <row r="42" spans="1:15" x14ac:dyDescent="0.25">
      <c r="A42" s="89">
        <v>560071</v>
      </c>
      <c r="B42" s="90" t="s">
        <v>111</v>
      </c>
      <c r="C42" s="91">
        <v>1198</v>
      </c>
      <c r="D42" s="91">
        <f>VLOOKUP(A42,[3]Лист3!A$143:G$206,7,0)</f>
        <v>1114</v>
      </c>
      <c r="E42" s="133">
        <v>4487</v>
      </c>
      <c r="F42" s="133">
        <v>9312</v>
      </c>
      <c r="G42" s="134">
        <f t="shared" si="0"/>
        <v>0.26700000000000002</v>
      </c>
      <c r="H42" s="134">
        <f t="shared" si="0"/>
        <v>0.1196</v>
      </c>
      <c r="I42" s="94">
        <f>VLOOKUP(A42,[3]Лист3!A$211:D$270,4,0)</f>
        <v>5</v>
      </c>
      <c r="J42" s="94">
        <f>VLOOKUP(A42,[3]Лист3!A$274:D$333,4,0)</f>
        <v>2.91</v>
      </c>
      <c r="K42" s="95">
        <f>I42*VLOOKUP(A42,'[4]9Весовые коэф.'!$A$6:$G$65,7,0)</f>
        <v>3.75</v>
      </c>
      <c r="L42" s="95">
        <f>J42*VLOOKUP(A42,'[4]9Весовые коэф.'!$A$6:$G$65,6,0)</f>
        <v>0.73</v>
      </c>
      <c r="M42" s="135"/>
      <c r="N42" s="136"/>
      <c r="O42" s="137">
        <f t="shared" si="1"/>
        <v>4.4800000000000004</v>
      </c>
    </row>
    <row r="43" spans="1:15" x14ac:dyDescent="0.25">
      <c r="A43" s="89">
        <v>560072</v>
      </c>
      <c r="B43" s="90" t="s">
        <v>112</v>
      </c>
      <c r="C43" s="91">
        <v>1581</v>
      </c>
      <c r="D43" s="91">
        <f>VLOOKUP(A43,[3]Лист3!A$143:G$206,7,0)</f>
        <v>915</v>
      </c>
      <c r="E43" s="133">
        <v>4862</v>
      </c>
      <c r="F43" s="133">
        <v>7828</v>
      </c>
      <c r="G43" s="134">
        <f t="shared" si="0"/>
        <v>0.32519999999999999</v>
      </c>
      <c r="H43" s="134">
        <f t="shared" si="0"/>
        <v>0.1169</v>
      </c>
      <c r="I43" s="94">
        <f>VLOOKUP(A43,[3]Лист3!A$211:D$270,4,0)</f>
        <v>5</v>
      </c>
      <c r="J43" s="94">
        <f>VLOOKUP(A43,[3]Лист3!A$274:D$333,4,0)</f>
        <v>2.84</v>
      </c>
      <c r="K43" s="95">
        <f>I43*VLOOKUP(A43,'[4]9Весовые коэф.'!$A$6:$G$65,7,0)</f>
        <v>3.95</v>
      </c>
      <c r="L43" s="95">
        <f>J43*VLOOKUP(A43,'[4]9Весовые коэф.'!$A$6:$G$65,6,0)</f>
        <v>0.6</v>
      </c>
      <c r="M43" s="135"/>
      <c r="N43" s="136"/>
      <c r="O43" s="137">
        <f t="shared" si="1"/>
        <v>4.55</v>
      </c>
    </row>
    <row r="44" spans="1:15" x14ac:dyDescent="0.25">
      <c r="A44" s="89">
        <v>560073</v>
      </c>
      <c r="B44" s="90" t="s">
        <v>113</v>
      </c>
      <c r="C44" s="91">
        <v>620</v>
      </c>
      <c r="D44" s="91">
        <f>VLOOKUP(A44,[3]Лист3!A$143:G$206,7,0)</f>
        <v>595</v>
      </c>
      <c r="E44" s="133">
        <v>2745</v>
      </c>
      <c r="F44" s="133">
        <v>3211</v>
      </c>
      <c r="G44" s="134">
        <f t="shared" si="0"/>
        <v>0.22589999999999999</v>
      </c>
      <c r="H44" s="134">
        <f t="shared" si="0"/>
        <v>0.18529999999999999</v>
      </c>
      <c r="I44" s="94">
        <f>VLOOKUP(A44,[3]Лист3!A$211:D$270,4,0)</f>
        <v>4.6500000000000004</v>
      </c>
      <c r="J44" s="94">
        <f>VLOOKUP(A44,[3]Лист3!A$274:D$333,4,0)</f>
        <v>4.6100000000000003</v>
      </c>
      <c r="K44" s="95">
        <f>I44*VLOOKUP(A44,'[4]9Весовые коэф.'!$A$6:$G$65,7,0)</f>
        <v>3.86</v>
      </c>
      <c r="L44" s="95">
        <f>J44*VLOOKUP(A44,'[4]9Весовые коэф.'!$A$6:$G$65,6,0)</f>
        <v>0.78</v>
      </c>
      <c r="M44" s="135"/>
      <c r="N44" s="136"/>
      <c r="O44" s="137">
        <f t="shared" si="1"/>
        <v>4.6399999999999997</v>
      </c>
    </row>
    <row r="45" spans="1:15" x14ac:dyDescent="0.25">
      <c r="A45" s="89">
        <v>560074</v>
      </c>
      <c r="B45" s="90" t="s">
        <v>114</v>
      </c>
      <c r="C45" s="91">
        <v>707</v>
      </c>
      <c r="D45" s="91">
        <f>VLOOKUP(A45,[3]Лист3!A$143:G$206,7,0)</f>
        <v>659</v>
      </c>
      <c r="E45" s="133">
        <v>4235</v>
      </c>
      <c r="F45" s="133">
        <v>7258</v>
      </c>
      <c r="G45" s="134">
        <f t="shared" si="0"/>
        <v>0.16689999999999999</v>
      </c>
      <c r="H45" s="134">
        <f t="shared" si="0"/>
        <v>9.0800000000000006E-2</v>
      </c>
      <c r="I45" s="94">
        <f>VLOOKUP(A45,[3]Лист3!A$211:D$270,4,0)</f>
        <v>3.4</v>
      </c>
      <c r="J45" s="94">
        <f>VLOOKUP(A45,[3]Лист3!A$274:D$333,4,0)</f>
        <v>2.16</v>
      </c>
      <c r="K45" s="95">
        <f>I45*VLOOKUP(A45,'[4]9Весовые коэф.'!$A$6:$G$65,7,0)</f>
        <v>2.58</v>
      </c>
      <c r="L45" s="95">
        <f>J45*VLOOKUP(A45,'[4]9Весовые коэф.'!$A$6:$G$65,6,0)</f>
        <v>0.52</v>
      </c>
      <c r="M45" s="135"/>
      <c r="N45" s="136"/>
      <c r="O45" s="137">
        <f t="shared" si="1"/>
        <v>3.1</v>
      </c>
    </row>
    <row r="46" spans="1:15" x14ac:dyDescent="0.25">
      <c r="A46" s="89">
        <v>560075</v>
      </c>
      <c r="B46" s="90" t="s">
        <v>115</v>
      </c>
      <c r="C46" s="91">
        <v>1936</v>
      </c>
      <c r="D46" s="91">
        <f>VLOOKUP(A46,[3]Лист3!A$143:G$206,7,0)</f>
        <v>3166</v>
      </c>
      <c r="E46" s="133">
        <v>7319</v>
      </c>
      <c r="F46" s="133">
        <v>14320</v>
      </c>
      <c r="G46" s="134">
        <f t="shared" si="0"/>
        <v>0.26450000000000001</v>
      </c>
      <c r="H46" s="134">
        <f t="shared" si="0"/>
        <v>0.22109999999999999</v>
      </c>
      <c r="I46" s="94">
        <f>VLOOKUP(A46,[3]Лист3!A$211:D$270,4,0)</f>
        <v>5</v>
      </c>
      <c r="J46" s="94">
        <f>VLOOKUP(A46,[3]Лист3!A$274:D$333,4,0)</f>
        <v>5</v>
      </c>
      <c r="K46" s="95">
        <f>I46*VLOOKUP(A46,'[4]9Весовые коэф.'!$A$6:$G$65,7,0)</f>
        <v>3.85</v>
      </c>
      <c r="L46" s="95">
        <f>J46*VLOOKUP(A46,'[4]9Весовые коэф.'!$A$6:$G$65,6,0)</f>
        <v>1.1499999999999999</v>
      </c>
      <c r="M46" s="135"/>
      <c r="N46" s="136"/>
      <c r="O46" s="137">
        <f t="shared" si="1"/>
        <v>5</v>
      </c>
    </row>
    <row r="47" spans="1:15" x14ac:dyDescent="0.25">
      <c r="A47" s="89">
        <v>560076</v>
      </c>
      <c r="B47" s="90" t="s">
        <v>116</v>
      </c>
      <c r="C47" s="91">
        <v>15</v>
      </c>
      <c r="D47" s="91">
        <f>VLOOKUP(A47,[3]Лист3!A$143:G$206,7,0)</f>
        <v>217</v>
      </c>
      <c r="E47" s="133">
        <v>2248</v>
      </c>
      <c r="F47" s="133">
        <v>3974</v>
      </c>
      <c r="G47" s="134">
        <f t="shared" si="0"/>
        <v>6.7000000000000002E-3</v>
      </c>
      <c r="H47" s="134">
        <f t="shared" si="0"/>
        <v>5.4600000000000003E-2</v>
      </c>
      <c r="I47" s="94">
        <f>VLOOKUP(A47,[3]Лист3!A$211:D$270,4,0)</f>
        <v>0</v>
      </c>
      <c r="J47" s="94">
        <f>VLOOKUP(A47,[3]Лист3!A$274:D$333,4,0)</f>
        <v>1.22</v>
      </c>
      <c r="K47" s="95">
        <f>I47*VLOOKUP(A47,'[4]9Весовые коэф.'!$A$6:$G$65,7,0)</f>
        <v>0</v>
      </c>
      <c r="L47" s="95">
        <f>J47*VLOOKUP(A47,'[4]9Весовые коэф.'!$A$6:$G$65,6,0)</f>
        <v>0.27</v>
      </c>
      <c r="M47" s="135"/>
      <c r="N47" s="136"/>
      <c r="O47" s="137">
        <f t="shared" si="1"/>
        <v>0.27</v>
      </c>
    </row>
    <row r="48" spans="1:15" x14ac:dyDescent="0.25">
      <c r="A48" s="89">
        <v>560077</v>
      </c>
      <c r="B48" s="90" t="s">
        <v>117</v>
      </c>
      <c r="C48" s="91">
        <v>412</v>
      </c>
      <c r="D48" s="91">
        <f>VLOOKUP(A48,[3]Лист3!A$143:G$206,7,0)</f>
        <v>418</v>
      </c>
      <c r="E48" s="133">
        <v>2665</v>
      </c>
      <c r="F48" s="133">
        <v>2889</v>
      </c>
      <c r="G48" s="134">
        <f t="shared" si="0"/>
        <v>0.15459999999999999</v>
      </c>
      <c r="H48" s="134">
        <f t="shared" si="0"/>
        <v>0.1447</v>
      </c>
      <c r="I48" s="94">
        <f>VLOOKUP(A48,[3]Лист3!A$211:D$270,4,0)</f>
        <v>3.14</v>
      </c>
      <c r="J48" s="94">
        <f>VLOOKUP(A48,[3]Лист3!A$274:D$333,4,0)</f>
        <v>3.56</v>
      </c>
      <c r="K48" s="95">
        <f>I48*VLOOKUP(A48,'[4]9Весовые коэф.'!$A$6:$G$65,7,0)</f>
        <v>2.61</v>
      </c>
      <c r="L48" s="95">
        <f>J48*VLOOKUP(A48,'[4]9Весовые коэф.'!$A$6:$G$65,6,0)</f>
        <v>0.61</v>
      </c>
      <c r="M48" s="135"/>
      <c r="N48" s="136"/>
      <c r="O48" s="137">
        <f t="shared" si="1"/>
        <v>3.22</v>
      </c>
    </row>
    <row r="49" spans="1:15" x14ac:dyDescent="0.25">
      <c r="A49" s="89">
        <v>560078</v>
      </c>
      <c r="B49" s="90" t="s">
        <v>118</v>
      </c>
      <c r="C49" s="91">
        <v>1900</v>
      </c>
      <c r="D49" s="91">
        <f>VLOOKUP(A49,[3]Лист3!A$143:G$206,7,0)</f>
        <v>1691</v>
      </c>
      <c r="E49" s="133">
        <v>8368</v>
      </c>
      <c r="F49" s="133">
        <v>17198</v>
      </c>
      <c r="G49" s="134">
        <f t="shared" si="0"/>
        <v>0.2271</v>
      </c>
      <c r="H49" s="134">
        <f t="shared" si="0"/>
        <v>9.8299999999999998E-2</v>
      </c>
      <c r="I49" s="94">
        <f>VLOOKUP(A49,[3]Лист3!A$211:D$270,4,0)</f>
        <v>4.68</v>
      </c>
      <c r="J49" s="94">
        <f>VLOOKUP(A49,[3]Лист3!A$274:D$333,4,0)</f>
        <v>2.35</v>
      </c>
      <c r="K49" s="95">
        <f>I49*VLOOKUP(A49,'[4]9Весовые коэф.'!$A$6:$G$65,7,0)</f>
        <v>3.51</v>
      </c>
      <c r="L49" s="95">
        <f>J49*VLOOKUP(A49,'[4]9Весовые коэф.'!$A$6:$G$65,6,0)</f>
        <v>0.59</v>
      </c>
      <c r="M49" s="135"/>
      <c r="N49" s="136"/>
      <c r="O49" s="137">
        <f t="shared" si="1"/>
        <v>4.0999999999999996</v>
      </c>
    </row>
    <row r="50" spans="1:15" x14ac:dyDescent="0.25">
      <c r="A50" s="89">
        <v>560079</v>
      </c>
      <c r="B50" s="90" t="s">
        <v>119</v>
      </c>
      <c r="C50" s="91">
        <v>1625</v>
      </c>
      <c r="D50" s="91">
        <f>VLOOKUP(A50,[3]Лист3!A$143:G$206,7,0)</f>
        <v>1781</v>
      </c>
      <c r="E50" s="133">
        <v>8294</v>
      </c>
      <c r="F50" s="133">
        <v>14044</v>
      </c>
      <c r="G50" s="134">
        <f t="shared" si="0"/>
        <v>0.19589999999999999</v>
      </c>
      <c r="H50" s="134">
        <f t="shared" si="0"/>
        <v>0.1268</v>
      </c>
      <c r="I50" s="94">
        <f>VLOOKUP(A50,[3]Лист3!A$211:D$270,4,0)</f>
        <v>4.01</v>
      </c>
      <c r="J50" s="94">
        <f>VLOOKUP(A50,[3]Лист3!A$274:D$333,4,0)</f>
        <v>3.09</v>
      </c>
      <c r="K50" s="95">
        <f>I50*VLOOKUP(A50,'[4]9Весовые коэф.'!$A$6:$G$65,7,0)</f>
        <v>3.13</v>
      </c>
      <c r="L50" s="95">
        <f>J50*VLOOKUP(A50,'[4]9Весовые коэф.'!$A$6:$G$65,6,0)</f>
        <v>0.68</v>
      </c>
      <c r="M50" s="135"/>
      <c r="N50" s="136"/>
      <c r="O50" s="137">
        <f t="shared" si="1"/>
        <v>3.81</v>
      </c>
    </row>
    <row r="51" spans="1:15" x14ac:dyDescent="0.25">
      <c r="A51" s="89">
        <v>560080</v>
      </c>
      <c r="B51" s="90" t="s">
        <v>120</v>
      </c>
      <c r="C51" s="91">
        <v>1124</v>
      </c>
      <c r="D51" s="91">
        <f>VLOOKUP(A51,[3]Лист3!A$143:G$206,7,0)</f>
        <v>769</v>
      </c>
      <c r="E51" s="133">
        <v>4294</v>
      </c>
      <c r="F51" s="133">
        <v>7013</v>
      </c>
      <c r="G51" s="134">
        <f t="shared" si="0"/>
        <v>0.26179999999999998</v>
      </c>
      <c r="H51" s="134">
        <f t="shared" si="0"/>
        <v>0.10970000000000001</v>
      </c>
      <c r="I51" s="94">
        <f>VLOOKUP(A51,[3]Лист3!A$211:D$270,4,0)</f>
        <v>5</v>
      </c>
      <c r="J51" s="94">
        <f>VLOOKUP(A51,[3]Лист3!A$274:D$333,4,0)</f>
        <v>2.65</v>
      </c>
      <c r="K51" s="95">
        <f>I51*VLOOKUP(A51,'[4]9Весовые коэф.'!$A$6:$G$65,7,0)</f>
        <v>3.85</v>
      </c>
      <c r="L51" s="95">
        <f>J51*VLOOKUP(A51,'[4]9Весовые коэф.'!$A$6:$G$65,6,0)</f>
        <v>0.61</v>
      </c>
      <c r="M51" s="135"/>
      <c r="N51" s="136"/>
      <c r="O51" s="137">
        <f t="shared" si="1"/>
        <v>4.46</v>
      </c>
    </row>
    <row r="52" spans="1:15" x14ac:dyDescent="0.25">
      <c r="A52" s="89">
        <v>560081</v>
      </c>
      <c r="B52" s="90" t="s">
        <v>121</v>
      </c>
      <c r="C52" s="91">
        <v>783</v>
      </c>
      <c r="D52" s="91">
        <f>VLOOKUP(A52,[3]Лист3!A$143:G$206,7,0)</f>
        <v>1219</v>
      </c>
      <c r="E52" s="133">
        <v>4944</v>
      </c>
      <c r="F52" s="133">
        <v>10422</v>
      </c>
      <c r="G52" s="134">
        <f t="shared" si="0"/>
        <v>0.15840000000000001</v>
      </c>
      <c r="H52" s="134">
        <f t="shared" si="0"/>
        <v>0.11700000000000001</v>
      </c>
      <c r="I52" s="94">
        <f>VLOOKUP(A52,[3]Лист3!A$211:D$270,4,0)</f>
        <v>3.22</v>
      </c>
      <c r="J52" s="94">
        <f>VLOOKUP(A52,[3]Лист3!A$274:D$333,4,0)</f>
        <v>2.84</v>
      </c>
      <c r="K52" s="95">
        <f>I52*VLOOKUP(A52,'[4]9Весовые коэф.'!$A$6:$G$65,7,0)</f>
        <v>2.42</v>
      </c>
      <c r="L52" s="95">
        <f>J52*VLOOKUP(A52,'[4]9Весовые коэф.'!$A$6:$G$65,6,0)</f>
        <v>0.71</v>
      </c>
      <c r="M52" s="135"/>
      <c r="N52" s="136"/>
      <c r="O52" s="137">
        <f t="shared" si="1"/>
        <v>3.13</v>
      </c>
    </row>
    <row r="53" spans="1:15" x14ac:dyDescent="0.25">
      <c r="A53" s="89">
        <v>560082</v>
      </c>
      <c r="B53" s="90" t="s">
        <v>122</v>
      </c>
      <c r="C53" s="91">
        <v>577</v>
      </c>
      <c r="D53" s="91">
        <f>VLOOKUP(A53,[3]Лист3!A$143:G$206,7,0)</f>
        <v>445</v>
      </c>
      <c r="E53" s="133">
        <v>3922</v>
      </c>
      <c r="F53" s="133">
        <v>5625</v>
      </c>
      <c r="G53" s="134">
        <f t="shared" si="0"/>
        <v>0.14710000000000001</v>
      </c>
      <c r="H53" s="134">
        <f t="shared" si="0"/>
        <v>7.9100000000000004E-2</v>
      </c>
      <c r="I53" s="94">
        <f>VLOOKUP(A53,[3]Лист3!A$211:D$270,4,0)</f>
        <v>2.98</v>
      </c>
      <c r="J53" s="94">
        <f>VLOOKUP(A53,[3]Лист3!A$274:D$333,4,0)</f>
        <v>1.86</v>
      </c>
      <c r="K53" s="95">
        <f>I53*VLOOKUP(A53,'[4]9Весовые коэф.'!$A$6:$G$65,7,0)</f>
        <v>2.38</v>
      </c>
      <c r="L53" s="95">
        <f>J53*VLOOKUP(A53,'[4]9Весовые коэф.'!$A$6:$G$65,6,0)</f>
        <v>0.37</v>
      </c>
      <c r="M53" s="135"/>
      <c r="N53" s="136"/>
      <c r="O53" s="137">
        <f t="shared" si="1"/>
        <v>2.75</v>
      </c>
    </row>
    <row r="54" spans="1:15" x14ac:dyDescent="0.25">
      <c r="A54" s="89">
        <v>560083</v>
      </c>
      <c r="B54" s="90" t="s">
        <v>123</v>
      </c>
      <c r="C54" s="91">
        <v>1001</v>
      </c>
      <c r="D54" s="91">
        <f>VLOOKUP(A54,[3]Лист3!A$143:G$206,7,0)</f>
        <v>656</v>
      </c>
      <c r="E54" s="133">
        <v>3459</v>
      </c>
      <c r="F54" s="133">
        <v>5061</v>
      </c>
      <c r="G54" s="134">
        <f t="shared" si="0"/>
        <v>0.28939999999999999</v>
      </c>
      <c r="H54" s="134">
        <f t="shared" si="0"/>
        <v>0.12959999999999999</v>
      </c>
      <c r="I54" s="94">
        <f>VLOOKUP(A54,[3]Лист3!A$211:D$270,4,0)</f>
        <v>5</v>
      </c>
      <c r="J54" s="94">
        <f>VLOOKUP(A54,[3]Лист3!A$274:D$333,4,0)</f>
        <v>3.17</v>
      </c>
      <c r="K54" s="95">
        <f>I54*VLOOKUP(A54,'[4]9Весовые коэф.'!$A$6:$G$65,7,0)</f>
        <v>4.05</v>
      </c>
      <c r="L54" s="95">
        <f>J54*VLOOKUP(A54,'[4]9Весовые коэф.'!$A$6:$G$65,6,0)</f>
        <v>0.6</v>
      </c>
      <c r="M54" s="135"/>
      <c r="N54" s="136"/>
      <c r="O54" s="137">
        <f t="shared" si="1"/>
        <v>4.6500000000000004</v>
      </c>
    </row>
    <row r="55" spans="1:15" x14ac:dyDescent="0.25">
      <c r="A55" s="89">
        <v>560084</v>
      </c>
      <c r="B55" s="90" t="s">
        <v>124</v>
      </c>
      <c r="C55" s="91">
        <v>338</v>
      </c>
      <c r="D55" s="91">
        <f>VLOOKUP(A55,[3]Лист3!A$143:G$206,7,0)</f>
        <v>225</v>
      </c>
      <c r="E55" s="133">
        <v>5246</v>
      </c>
      <c r="F55" s="133">
        <v>11351</v>
      </c>
      <c r="G55" s="134">
        <f t="shared" si="0"/>
        <v>6.4399999999999999E-2</v>
      </c>
      <c r="H55" s="134">
        <f t="shared" si="0"/>
        <v>1.9800000000000002E-2</v>
      </c>
      <c r="I55" s="94">
        <f>VLOOKUP(A55,[3]Лист3!A$211:D$270,4,0)</f>
        <v>1.22</v>
      </c>
      <c r="J55" s="94">
        <f>VLOOKUP(A55,[3]Лист3!A$274:D$333,4,0)</f>
        <v>0.32</v>
      </c>
      <c r="K55" s="95">
        <f>I55*VLOOKUP(A55,'[4]9Весовые коэф.'!$A$6:$G$65,7,0)</f>
        <v>0.9</v>
      </c>
      <c r="L55" s="95">
        <f>J55*VLOOKUP(A55,'[4]9Весовые коэф.'!$A$6:$G$65,6,0)</f>
        <v>0.08</v>
      </c>
      <c r="M55" s="135"/>
      <c r="N55" s="136"/>
      <c r="O55" s="137">
        <f t="shared" si="1"/>
        <v>0.98</v>
      </c>
    </row>
    <row r="56" spans="1:15" ht="26.25" x14ac:dyDescent="0.25">
      <c r="A56" s="89">
        <v>560085</v>
      </c>
      <c r="B56" s="90" t="s">
        <v>125</v>
      </c>
      <c r="C56" s="91">
        <v>758</v>
      </c>
      <c r="D56" s="91">
        <f>VLOOKUP(A56,[3]Лист3!A$143:G$206,7,0)</f>
        <v>2</v>
      </c>
      <c r="E56" s="133">
        <v>2039</v>
      </c>
      <c r="F56" s="133">
        <v>23</v>
      </c>
      <c r="G56" s="134">
        <f t="shared" si="0"/>
        <v>0.37180000000000002</v>
      </c>
      <c r="H56" s="134">
        <f t="shared" si="0"/>
        <v>8.6999999999999994E-2</v>
      </c>
      <c r="I56" s="94">
        <f>VLOOKUP(A56,[3]Лист3!A$211:D$270,4,0)</f>
        <v>5</v>
      </c>
      <c r="J56" s="94">
        <f>VLOOKUP(A56,[3]Лист3!A$274:D$333,4,0)</f>
        <v>2.06</v>
      </c>
      <c r="K56" s="95">
        <f>I56*VLOOKUP(A56,'[4]9Весовые коэф.'!$A$6:$G$65,7,0)</f>
        <v>4.75</v>
      </c>
      <c r="L56" s="95">
        <f>J56*VLOOKUP(A56,'[4]9Весовые коэф.'!$A$6:$G$65,6,0)</f>
        <v>0.1</v>
      </c>
      <c r="M56" s="135"/>
      <c r="N56" s="136"/>
      <c r="O56" s="137">
        <f t="shared" si="1"/>
        <v>4.8499999999999996</v>
      </c>
    </row>
    <row r="57" spans="1:15" ht="26.25" x14ac:dyDescent="0.25">
      <c r="A57" s="89">
        <v>560086</v>
      </c>
      <c r="B57" s="90" t="s">
        <v>126</v>
      </c>
      <c r="C57" s="91">
        <v>1057</v>
      </c>
      <c r="D57" s="91">
        <f>VLOOKUP(A57,[3]Лист3!A$143:G$206,7,0)</f>
        <v>19</v>
      </c>
      <c r="E57" s="133">
        <v>4370</v>
      </c>
      <c r="F57" s="133">
        <v>142</v>
      </c>
      <c r="G57" s="134">
        <f t="shared" si="0"/>
        <v>0.2419</v>
      </c>
      <c r="H57" s="134">
        <f t="shared" si="0"/>
        <v>0.1338</v>
      </c>
      <c r="I57" s="94">
        <f>VLOOKUP(A57,[3]Лист3!A$211:D$270,4,0)</f>
        <v>4.99</v>
      </c>
      <c r="J57" s="94">
        <f>VLOOKUP(A57,[3]Лист3!A$274:D$333,4,0)</f>
        <v>3.27</v>
      </c>
      <c r="K57" s="95">
        <f>I57*VLOOKUP(A57,'[4]9Весовые коэф.'!$A$6:$G$65,7,0)</f>
        <v>4.79</v>
      </c>
      <c r="L57" s="95">
        <f>J57*VLOOKUP(A57,'[4]9Весовые коэф.'!$A$6:$G$65,6,0)</f>
        <v>0.13</v>
      </c>
      <c r="M57" s="135"/>
      <c r="N57" s="136"/>
      <c r="O57" s="137">
        <f t="shared" si="1"/>
        <v>4.92</v>
      </c>
    </row>
    <row r="58" spans="1:15" x14ac:dyDescent="0.25">
      <c r="A58" s="89">
        <v>560087</v>
      </c>
      <c r="B58" s="90" t="s">
        <v>127</v>
      </c>
      <c r="C58" s="91">
        <v>578</v>
      </c>
      <c r="D58" s="91">
        <f>VLOOKUP(A58,[3]Лист3!A$143:G$206,7,0)</f>
        <v>0</v>
      </c>
      <c r="E58" s="133">
        <v>5744</v>
      </c>
      <c r="F58" s="133">
        <v>0</v>
      </c>
      <c r="G58" s="134">
        <f t="shared" si="0"/>
        <v>0.10059999999999999</v>
      </c>
      <c r="H58" s="134">
        <v>0</v>
      </c>
      <c r="I58" s="94">
        <f>VLOOKUP(A58,[3]Лист3!A$211:D$270,4,0)</f>
        <v>1.99</v>
      </c>
      <c r="J58" s="94">
        <f>VLOOKUP(A58,[3]Лист3!A$274:D$333,4,0)</f>
        <v>0</v>
      </c>
      <c r="K58" s="95">
        <f>I58*VLOOKUP(A58,'[4]9Весовые коэф.'!$A$6:$G$65,7,0)</f>
        <v>1.99</v>
      </c>
      <c r="L58" s="95">
        <f>J58*VLOOKUP(A58,'[4]9Весовые коэф.'!$A$6:$G$65,6,0)</f>
        <v>0</v>
      </c>
      <c r="M58" s="135"/>
      <c r="N58" s="136"/>
      <c r="O58" s="137">
        <f t="shared" si="1"/>
        <v>1.99</v>
      </c>
    </row>
    <row r="59" spans="1:15" ht="26.25" x14ac:dyDescent="0.25">
      <c r="A59" s="89">
        <v>560088</v>
      </c>
      <c r="B59" s="90" t="s">
        <v>128</v>
      </c>
      <c r="C59" s="91">
        <v>261</v>
      </c>
      <c r="D59" s="91">
        <f>VLOOKUP(A59,[3]Лист3!A$143:G$206,7,0)</f>
        <v>0</v>
      </c>
      <c r="E59" s="133">
        <v>1364</v>
      </c>
      <c r="F59" s="133">
        <v>0</v>
      </c>
      <c r="G59" s="134">
        <f t="shared" si="0"/>
        <v>0.1913</v>
      </c>
      <c r="H59" s="134">
        <v>0</v>
      </c>
      <c r="I59" s="94">
        <f>VLOOKUP(A59,[3]Лист3!A$211:D$270,4,0)</f>
        <v>3.92</v>
      </c>
      <c r="J59" s="94">
        <f>VLOOKUP(A59,[3]Лист3!A$274:D$333,4,0)</f>
        <v>0</v>
      </c>
      <c r="K59" s="95">
        <f>I59*VLOOKUP(A59,'[4]9Весовые коэф.'!$A$6:$G$65,7,0)</f>
        <v>3.92</v>
      </c>
      <c r="L59" s="95">
        <f>J59*VLOOKUP(A59,'[4]9Весовые коэф.'!$A$6:$G$65,6,0)</f>
        <v>0</v>
      </c>
      <c r="M59" s="135"/>
      <c r="N59" s="136"/>
      <c r="O59" s="137">
        <f t="shared" si="1"/>
        <v>3.92</v>
      </c>
    </row>
    <row r="60" spans="1:15" ht="26.25" x14ac:dyDescent="0.25">
      <c r="A60" s="89">
        <v>560089</v>
      </c>
      <c r="B60" s="90" t="s">
        <v>129</v>
      </c>
      <c r="C60" s="91">
        <v>68</v>
      </c>
      <c r="D60" s="91">
        <f>VLOOKUP(A60,[3]Лист3!A$143:G$206,7,0)</f>
        <v>1</v>
      </c>
      <c r="E60" s="133">
        <v>867</v>
      </c>
      <c r="F60" s="133">
        <v>0</v>
      </c>
      <c r="G60" s="134">
        <f t="shared" si="0"/>
        <v>7.8399999999999997E-2</v>
      </c>
      <c r="H60" s="134">
        <v>0</v>
      </c>
      <c r="I60" s="94">
        <f>VLOOKUP(A60,[3]Лист3!A$211:D$270,4,0)</f>
        <v>1.52</v>
      </c>
      <c r="J60" s="94">
        <f>VLOOKUP(A60,[3]Лист3!A$274:D$333,4,0)</f>
        <v>0</v>
      </c>
      <c r="K60" s="95">
        <f>I60*VLOOKUP(A60,'[4]9Весовые коэф.'!$A$6:$G$65,7,0)</f>
        <v>1.52</v>
      </c>
      <c r="L60" s="95">
        <f>J60*VLOOKUP(A60,'[4]9Весовые коэф.'!$A$6:$G$65,6,0)</f>
        <v>0</v>
      </c>
      <c r="M60" s="135"/>
      <c r="N60" s="136"/>
      <c r="O60" s="137">
        <f t="shared" si="1"/>
        <v>1.52</v>
      </c>
    </row>
    <row r="61" spans="1:15" ht="26.25" x14ac:dyDescent="0.25">
      <c r="A61" s="89">
        <v>560096</v>
      </c>
      <c r="B61" s="90" t="s">
        <v>130</v>
      </c>
      <c r="C61" s="91">
        <v>0</v>
      </c>
      <c r="D61" s="91">
        <f>VLOOKUP(A61,[3]Лист3!A$143:G$206,7,0)</f>
        <v>4</v>
      </c>
      <c r="E61" s="133">
        <v>138</v>
      </c>
      <c r="F61" s="133">
        <v>20</v>
      </c>
      <c r="G61" s="134">
        <f t="shared" si="0"/>
        <v>0</v>
      </c>
      <c r="H61" s="134">
        <f t="shared" si="0"/>
        <v>0.2</v>
      </c>
      <c r="I61" s="94">
        <f>VLOOKUP(A61,[3]Лист3!A$211:D$270,4,0)</f>
        <v>0</v>
      </c>
      <c r="J61" s="94">
        <f>VLOOKUP(A61,[3]Лист3!A$274:D$333,4,0)</f>
        <v>4.99</v>
      </c>
      <c r="K61" s="95">
        <f>I61*VLOOKUP(A61,'[4]9Весовые коэф.'!$A$6:$G$65,7,0)</f>
        <v>0</v>
      </c>
      <c r="L61" s="95">
        <f>J61*VLOOKUP(A61,'[4]9Весовые коэф.'!$A$6:$G$65,6,0)</f>
        <v>0.35</v>
      </c>
      <c r="M61" s="135"/>
      <c r="N61" s="136"/>
      <c r="O61" s="137">
        <f t="shared" si="1"/>
        <v>0.35</v>
      </c>
    </row>
    <row r="62" spans="1:15" x14ac:dyDescent="0.25">
      <c r="A62" s="89">
        <v>560098</v>
      </c>
      <c r="B62" s="90" t="s">
        <v>131</v>
      </c>
      <c r="C62" s="91">
        <v>0</v>
      </c>
      <c r="D62" s="91">
        <f>VLOOKUP(A62,[3]Лист3!A$143:G$206,7,0)</f>
        <v>0</v>
      </c>
      <c r="E62" s="133">
        <v>1464</v>
      </c>
      <c r="F62" s="133">
        <v>0</v>
      </c>
      <c r="G62" s="134">
        <f t="shared" si="0"/>
        <v>0</v>
      </c>
      <c r="H62" s="134">
        <v>0</v>
      </c>
      <c r="I62" s="94">
        <f>VLOOKUP(A62,[3]Лист3!A$211:D$270,4,0)</f>
        <v>0</v>
      </c>
      <c r="J62" s="94">
        <f>VLOOKUP(A62,[3]Лист3!A$274:D$333,4,0)</f>
        <v>0</v>
      </c>
      <c r="K62" s="95">
        <f>I62*VLOOKUP(A62,'[4]9Весовые коэф.'!$A$6:$G$65,7,0)</f>
        <v>0</v>
      </c>
      <c r="L62" s="95">
        <f>J62*VLOOKUP(A62,'[4]9Весовые коэф.'!$A$6:$G$65,6,0)</f>
        <v>0</v>
      </c>
      <c r="M62" s="135"/>
      <c r="N62" s="136"/>
      <c r="O62" s="137">
        <f t="shared" si="1"/>
        <v>0</v>
      </c>
    </row>
    <row r="63" spans="1:15" ht="26.25" x14ac:dyDescent="0.25">
      <c r="A63" s="89">
        <v>560099</v>
      </c>
      <c r="B63" s="90" t="s">
        <v>132</v>
      </c>
      <c r="C63" s="91">
        <v>0</v>
      </c>
      <c r="D63" s="91">
        <f>VLOOKUP(A63,[3]Лист3!A$143:G$206,7,0)</f>
        <v>1</v>
      </c>
      <c r="E63" s="133">
        <v>610</v>
      </c>
      <c r="F63" s="133">
        <v>135</v>
      </c>
      <c r="G63" s="134">
        <f t="shared" si="0"/>
        <v>0</v>
      </c>
      <c r="H63" s="134">
        <f t="shared" si="0"/>
        <v>7.4000000000000003E-3</v>
      </c>
      <c r="I63" s="94">
        <f>VLOOKUP(A63,[3]Лист3!A$211:D$270,4,0)</f>
        <v>0</v>
      </c>
      <c r="J63" s="94">
        <f>VLOOKUP(A63,[3]Лист3!A$274:D$333,4,0)</f>
        <v>0</v>
      </c>
      <c r="K63" s="95">
        <f>I63*VLOOKUP(A63,'[4]9Весовые коэф.'!$A$6:$G$65,7,0)</f>
        <v>0</v>
      </c>
      <c r="L63" s="95">
        <f>J63*VLOOKUP(A63,'[4]9Весовые коэф.'!$A$6:$G$65,6,0)</f>
        <v>0</v>
      </c>
      <c r="M63" s="135"/>
      <c r="N63" s="136"/>
      <c r="O63" s="137">
        <f t="shared" si="1"/>
        <v>0</v>
      </c>
    </row>
    <row r="64" spans="1:15" ht="39" x14ac:dyDescent="0.25">
      <c r="A64" s="89">
        <v>560206</v>
      </c>
      <c r="B64" s="90" t="s">
        <v>133</v>
      </c>
      <c r="C64" s="91">
        <v>3997</v>
      </c>
      <c r="D64" s="91">
        <f>VLOOKUP(A64,[3]Лист3!A$143:G$206,7,0)</f>
        <v>4</v>
      </c>
      <c r="E64" s="133">
        <v>18779</v>
      </c>
      <c r="F64" s="133">
        <v>220</v>
      </c>
      <c r="G64" s="134">
        <f t="shared" si="0"/>
        <v>0.21279999999999999</v>
      </c>
      <c r="H64" s="134">
        <f t="shared" si="0"/>
        <v>1.8200000000000001E-2</v>
      </c>
      <c r="I64" s="94">
        <f>VLOOKUP(A64,[3]Лист3!A$211:D$270,4,0)</f>
        <v>4.37</v>
      </c>
      <c r="J64" s="94">
        <f>VLOOKUP(A64,[3]Лист3!A$274:D$333,4,0)</f>
        <v>0.28000000000000003</v>
      </c>
      <c r="K64" s="95">
        <f>I64*VLOOKUP(A64,'[4]9Весовые коэф.'!$A$6:$G$65,7,0)*0</f>
        <v>0</v>
      </c>
      <c r="L64" s="95">
        <f>J64*VLOOKUP(A64,'[4]9Весовые коэф.'!$A$6:$G$65,6,0)</f>
        <v>0</v>
      </c>
      <c r="M64" s="138">
        <v>1</v>
      </c>
      <c r="N64" s="136"/>
      <c r="O64" s="137">
        <f t="shared" si="1"/>
        <v>0</v>
      </c>
    </row>
    <row r="65" spans="1:15" ht="39" x14ac:dyDescent="0.25">
      <c r="A65" s="89">
        <v>560214</v>
      </c>
      <c r="B65" s="90" t="s">
        <v>134</v>
      </c>
      <c r="C65" s="91">
        <v>3085</v>
      </c>
      <c r="D65" s="91">
        <f>VLOOKUP(A65,[3]Лист3!A$143:G$206,7,0)</f>
        <v>4770</v>
      </c>
      <c r="E65" s="133">
        <v>20036</v>
      </c>
      <c r="F65" s="133">
        <v>40506</v>
      </c>
      <c r="G65" s="134">
        <f t="shared" si="0"/>
        <v>0.154</v>
      </c>
      <c r="H65" s="134">
        <f t="shared" si="0"/>
        <v>0.1178</v>
      </c>
      <c r="I65" s="94">
        <f>VLOOKUP(A65,[3]Лист3!A$211:D$270,4,0)</f>
        <v>3.12</v>
      </c>
      <c r="J65" s="94">
        <f>VLOOKUP(A65,[3]Лист3!A$274:D$333,4,0)</f>
        <v>2.86</v>
      </c>
      <c r="K65" s="95">
        <f>I65*VLOOKUP(A65,'[4]9Весовые коэф.'!$A$6:$G$65,7,0)</f>
        <v>2.37</v>
      </c>
      <c r="L65" s="95">
        <f>J65*VLOOKUP(A65,'[4]9Весовые коэф.'!$A$6:$G$65,6,0)</f>
        <v>0.69</v>
      </c>
      <c r="M65" s="135"/>
      <c r="N65" s="136"/>
      <c r="O65" s="137">
        <f t="shared" si="1"/>
        <v>3.06</v>
      </c>
    </row>
    <row r="66" spans="1:15" s="108" customFormat="1" ht="12.75" x14ac:dyDescent="0.2">
      <c r="A66" s="139"/>
      <c r="B66" s="140" t="s">
        <v>135</v>
      </c>
      <c r="C66" s="141">
        <f>SUM(C6:C65)</f>
        <v>80434</v>
      </c>
      <c r="D66" s="141">
        <f>SUM(D6:D65)</f>
        <v>103847</v>
      </c>
      <c r="E66" s="141">
        <f>SUM(E6:E65)</f>
        <v>363845</v>
      </c>
      <c r="F66" s="141">
        <f>SUM(F6:F65)</f>
        <v>665221</v>
      </c>
      <c r="G66" s="134">
        <v>0.1275</v>
      </c>
      <c r="H66" s="134">
        <f>D66/F66</f>
        <v>0.15609999999999999</v>
      </c>
      <c r="I66" s="142"/>
      <c r="J66" s="142"/>
      <c r="K66" s="84"/>
      <c r="L66" s="84"/>
      <c r="M66" s="142"/>
      <c r="N66" s="142"/>
      <c r="O66" s="142"/>
    </row>
  </sheetData>
  <mergeCells count="12">
    <mergeCell ref="M1:O1"/>
    <mergeCell ref="K4:L4"/>
    <mergeCell ref="M4:N4"/>
    <mergeCell ref="A2:K2"/>
    <mergeCell ref="A3:K3"/>
    <mergeCell ref="M3:O3"/>
    <mergeCell ref="A4:A5"/>
    <mergeCell ref="B4:B5"/>
    <mergeCell ref="C4:D4"/>
    <mergeCell ref="E4:F4"/>
    <mergeCell ref="G4:H4"/>
    <mergeCell ref="I4:J4"/>
  </mergeCells>
  <pageMargins left="0.7" right="0.7" top="0.75" bottom="0.75" header="0.3" footer="0.3"/>
  <pageSetup paperSize="9" scale="57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6"/>
  <sheetViews>
    <sheetView view="pageBreakPreview" zoomScaleNormal="100" zoomScaleSheetLayoutView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M1" sqref="M1:O1"/>
    </sheetView>
  </sheetViews>
  <sheetFormatPr defaultRowHeight="15" x14ac:dyDescent="0.25"/>
  <cols>
    <col min="1" max="1" width="7" style="70" bestFit="1" customWidth="1"/>
    <col min="2" max="2" width="29.85546875" customWidth="1"/>
    <col min="3" max="3" width="10.28515625" customWidth="1"/>
    <col min="4" max="4" width="10.140625" customWidth="1"/>
    <col min="5" max="5" width="10.85546875" customWidth="1"/>
    <col min="6" max="6" width="10.28515625" customWidth="1"/>
    <col min="7" max="7" width="9.42578125" style="123" customWidth="1"/>
    <col min="8" max="8" width="9.5703125" style="123" customWidth="1"/>
    <col min="9" max="9" width="10.7109375" style="108" customWidth="1"/>
    <col min="10" max="10" width="8.42578125" style="108" customWidth="1"/>
    <col min="11" max="11" width="10.28515625" style="74" customWidth="1"/>
    <col min="12" max="12" width="11.140625" style="75" customWidth="1"/>
    <col min="13" max="13" width="10.42578125" style="110" customWidth="1"/>
    <col min="14" max="14" width="7.28515625" style="110" customWidth="1"/>
    <col min="15" max="15" width="12" style="108" customWidth="1"/>
    <col min="255" max="255" width="7" bestFit="1" customWidth="1"/>
    <col min="256" max="256" width="29.85546875" customWidth="1"/>
    <col min="257" max="257" width="10.28515625" customWidth="1"/>
    <col min="258" max="258" width="10.140625" customWidth="1"/>
    <col min="259" max="259" width="10.85546875" customWidth="1"/>
    <col min="260" max="260" width="10.28515625" customWidth="1"/>
    <col min="261" max="261" width="9.42578125" customWidth="1"/>
    <col min="262" max="262" width="9.5703125" customWidth="1"/>
    <col min="263" max="263" width="10.7109375" customWidth="1"/>
    <col min="264" max="264" width="8.42578125" customWidth="1"/>
    <col min="265" max="265" width="10.28515625" customWidth="1"/>
    <col min="266" max="266" width="11.140625" customWidth="1"/>
    <col min="267" max="267" width="10.42578125" customWidth="1"/>
    <col min="268" max="268" width="7.28515625" customWidth="1"/>
    <col min="269" max="269" width="12" customWidth="1"/>
    <col min="511" max="511" width="7" bestFit="1" customWidth="1"/>
    <col min="512" max="512" width="29.85546875" customWidth="1"/>
    <col min="513" max="513" width="10.28515625" customWidth="1"/>
    <col min="514" max="514" width="10.140625" customWidth="1"/>
    <col min="515" max="515" width="10.85546875" customWidth="1"/>
    <col min="516" max="516" width="10.28515625" customWidth="1"/>
    <col min="517" max="517" width="9.42578125" customWidth="1"/>
    <col min="518" max="518" width="9.5703125" customWidth="1"/>
    <col min="519" max="519" width="10.7109375" customWidth="1"/>
    <col min="520" max="520" width="8.42578125" customWidth="1"/>
    <col min="521" max="521" width="10.28515625" customWidth="1"/>
    <col min="522" max="522" width="11.140625" customWidth="1"/>
    <col min="523" max="523" width="10.42578125" customWidth="1"/>
    <col min="524" max="524" width="7.28515625" customWidth="1"/>
    <col min="525" max="525" width="12" customWidth="1"/>
    <col min="767" max="767" width="7" bestFit="1" customWidth="1"/>
    <col min="768" max="768" width="29.85546875" customWidth="1"/>
    <col min="769" max="769" width="10.28515625" customWidth="1"/>
    <col min="770" max="770" width="10.140625" customWidth="1"/>
    <col min="771" max="771" width="10.85546875" customWidth="1"/>
    <col min="772" max="772" width="10.28515625" customWidth="1"/>
    <col min="773" max="773" width="9.42578125" customWidth="1"/>
    <col min="774" max="774" width="9.5703125" customWidth="1"/>
    <col min="775" max="775" width="10.7109375" customWidth="1"/>
    <col min="776" max="776" width="8.42578125" customWidth="1"/>
    <col min="777" max="777" width="10.28515625" customWidth="1"/>
    <col min="778" max="778" width="11.140625" customWidth="1"/>
    <col min="779" max="779" width="10.42578125" customWidth="1"/>
    <col min="780" max="780" width="7.28515625" customWidth="1"/>
    <col min="781" max="781" width="12" customWidth="1"/>
    <col min="1023" max="1023" width="7" bestFit="1" customWidth="1"/>
    <col min="1024" max="1024" width="29.85546875" customWidth="1"/>
    <col min="1025" max="1025" width="10.28515625" customWidth="1"/>
    <col min="1026" max="1026" width="10.140625" customWidth="1"/>
    <col min="1027" max="1027" width="10.85546875" customWidth="1"/>
    <col min="1028" max="1028" width="10.28515625" customWidth="1"/>
    <col min="1029" max="1029" width="9.42578125" customWidth="1"/>
    <col min="1030" max="1030" width="9.5703125" customWidth="1"/>
    <col min="1031" max="1031" width="10.7109375" customWidth="1"/>
    <col min="1032" max="1032" width="8.42578125" customWidth="1"/>
    <col min="1033" max="1033" width="10.28515625" customWidth="1"/>
    <col min="1034" max="1034" width="11.140625" customWidth="1"/>
    <col min="1035" max="1035" width="10.42578125" customWidth="1"/>
    <col min="1036" max="1036" width="7.28515625" customWidth="1"/>
    <col min="1037" max="1037" width="12" customWidth="1"/>
    <col min="1279" max="1279" width="7" bestFit="1" customWidth="1"/>
    <col min="1280" max="1280" width="29.85546875" customWidth="1"/>
    <col min="1281" max="1281" width="10.28515625" customWidth="1"/>
    <col min="1282" max="1282" width="10.140625" customWidth="1"/>
    <col min="1283" max="1283" width="10.85546875" customWidth="1"/>
    <col min="1284" max="1284" width="10.28515625" customWidth="1"/>
    <col min="1285" max="1285" width="9.42578125" customWidth="1"/>
    <col min="1286" max="1286" width="9.5703125" customWidth="1"/>
    <col min="1287" max="1287" width="10.7109375" customWidth="1"/>
    <col min="1288" max="1288" width="8.42578125" customWidth="1"/>
    <col min="1289" max="1289" width="10.28515625" customWidth="1"/>
    <col min="1290" max="1290" width="11.140625" customWidth="1"/>
    <col min="1291" max="1291" width="10.42578125" customWidth="1"/>
    <col min="1292" max="1292" width="7.28515625" customWidth="1"/>
    <col min="1293" max="1293" width="12" customWidth="1"/>
    <col min="1535" max="1535" width="7" bestFit="1" customWidth="1"/>
    <col min="1536" max="1536" width="29.85546875" customWidth="1"/>
    <col min="1537" max="1537" width="10.28515625" customWidth="1"/>
    <col min="1538" max="1538" width="10.140625" customWidth="1"/>
    <col min="1539" max="1539" width="10.85546875" customWidth="1"/>
    <col min="1540" max="1540" width="10.28515625" customWidth="1"/>
    <col min="1541" max="1541" width="9.42578125" customWidth="1"/>
    <col min="1542" max="1542" width="9.5703125" customWidth="1"/>
    <col min="1543" max="1543" width="10.7109375" customWidth="1"/>
    <col min="1544" max="1544" width="8.42578125" customWidth="1"/>
    <col min="1545" max="1545" width="10.28515625" customWidth="1"/>
    <col min="1546" max="1546" width="11.140625" customWidth="1"/>
    <col min="1547" max="1547" width="10.42578125" customWidth="1"/>
    <col min="1548" max="1548" width="7.28515625" customWidth="1"/>
    <col min="1549" max="1549" width="12" customWidth="1"/>
    <col min="1791" max="1791" width="7" bestFit="1" customWidth="1"/>
    <col min="1792" max="1792" width="29.85546875" customWidth="1"/>
    <col min="1793" max="1793" width="10.28515625" customWidth="1"/>
    <col min="1794" max="1794" width="10.140625" customWidth="1"/>
    <col min="1795" max="1795" width="10.85546875" customWidth="1"/>
    <col min="1796" max="1796" width="10.28515625" customWidth="1"/>
    <col min="1797" max="1797" width="9.42578125" customWidth="1"/>
    <col min="1798" max="1798" width="9.5703125" customWidth="1"/>
    <col min="1799" max="1799" width="10.7109375" customWidth="1"/>
    <col min="1800" max="1800" width="8.42578125" customWidth="1"/>
    <col min="1801" max="1801" width="10.28515625" customWidth="1"/>
    <col min="1802" max="1802" width="11.140625" customWidth="1"/>
    <col min="1803" max="1803" width="10.42578125" customWidth="1"/>
    <col min="1804" max="1804" width="7.28515625" customWidth="1"/>
    <col min="1805" max="1805" width="12" customWidth="1"/>
    <col min="2047" max="2047" width="7" bestFit="1" customWidth="1"/>
    <col min="2048" max="2048" width="29.85546875" customWidth="1"/>
    <col min="2049" max="2049" width="10.28515625" customWidth="1"/>
    <col min="2050" max="2050" width="10.140625" customWidth="1"/>
    <col min="2051" max="2051" width="10.85546875" customWidth="1"/>
    <col min="2052" max="2052" width="10.28515625" customWidth="1"/>
    <col min="2053" max="2053" width="9.42578125" customWidth="1"/>
    <col min="2054" max="2054" width="9.5703125" customWidth="1"/>
    <col min="2055" max="2055" width="10.7109375" customWidth="1"/>
    <col min="2056" max="2056" width="8.42578125" customWidth="1"/>
    <col min="2057" max="2057" width="10.28515625" customWidth="1"/>
    <col min="2058" max="2058" width="11.140625" customWidth="1"/>
    <col min="2059" max="2059" width="10.42578125" customWidth="1"/>
    <col min="2060" max="2060" width="7.28515625" customWidth="1"/>
    <col min="2061" max="2061" width="12" customWidth="1"/>
    <col min="2303" max="2303" width="7" bestFit="1" customWidth="1"/>
    <col min="2304" max="2304" width="29.85546875" customWidth="1"/>
    <col min="2305" max="2305" width="10.28515625" customWidth="1"/>
    <col min="2306" max="2306" width="10.140625" customWidth="1"/>
    <col min="2307" max="2307" width="10.85546875" customWidth="1"/>
    <col min="2308" max="2308" width="10.28515625" customWidth="1"/>
    <col min="2309" max="2309" width="9.42578125" customWidth="1"/>
    <col min="2310" max="2310" width="9.5703125" customWidth="1"/>
    <col min="2311" max="2311" width="10.7109375" customWidth="1"/>
    <col min="2312" max="2312" width="8.42578125" customWidth="1"/>
    <col min="2313" max="2313" width="10.28515625" customWidth="1"/>
    <col min="2314" max="2314" width="11.140625" customWidth="1"/>
    <col min="2315" max="2315" width="10.42578125" customWidth="1"/>
    <col min="2316" max="2316" width="7.28515625" customWidth="1"/>
    <col min="2317" max="2317" width="12" customWidth="1"/>
    <col min="2559" max="2559" width="7" bestFit="1" customWidth="1"/>
    <col min="2560" max="2560" width="29.85546875" customWidth="1"/>
    <col min="2561" max="2561" width="10.28515625" customWidth="1"/>
    <col min="2562" max="2562" width="10.140625" customWidth="1"/>
    <col min="2563" max="2563" width="10.85546875" customWidth="1"/>
    <col min="2564" max="2564" width="10.28515625" customWidth="1"/>
    <col min="2565" max="2565" width="9.42578125" customWidth="1"/>
    <col min="2566" max="2566" width="9.5703125" customWidth="1"/>
    <col min="2567" max="2567" width="10.7109375" customWidth="1"/>
    <col min="2568" max="2568" width="8.42578125" customWidth="1"/>
    <col min="2569" max="2569" width="10.28515625" customWidth="1"/>
    <col min="2570" max="2570" width="11.140625" customWidth="1"/>
    <col min="2571" max="2571" width="10.42578125" customWidth="1"/>
    <col min="2572" max="2572" width="7.28515625" customWidth="1"/>
    <col min="2573" max="2573" width="12" customWidth="1"/>
    <col min="2815" max="2815" width="7" bestFit="1" customWidth="1"/>
    <col min="2816" max="2816" width="29.85546875" customWidth="1"/>
    <col min="2817" max="2817" width="10.28515625" customWidth="1"/>
    <col min="2818" max="2818" width="10.140625" customWidth="1"/>
    <col min="2819" max="2819" width="10.85546875" customWidth="1"/>
    <col min="2820" max="2820" width="10.28515625" customWidth="1"/>
    <col min="2821" max="2821" width="9.42578125" customWidth="1"/>
    <col min="2822" max="2822" width="9.5703125" customWidth="1"/>
    <col min="2823" max="2823" width="10.7109375" customWidth="1"/>
    <col min="2824" max="2824" width="8.42578125" customWidth="1"/>
    <col min="2825" max="2825" width="10.28515625" customWidth="1"/>
    <col min="2826" max="2826" width="11.140625" customWidth="1"/>
    <col min="2827" max="2827" width="10.42578125" customWidth="1"/>
    <col min="2828" max="2828" width="7.28515625" customWidth="1"/>
    <col min="2829" max="2829" width="12" customWidth="1"/>
    <col min="3071" max="3071" width="7" bestFit="1" customWidth="1"/>
    <col min="3072" max="3072" width="29.85546875" customWidth="1"/>
    <col min="3073" max="3073" width="10.28515625" customWidth="1"/>
    <col min="3074" max="3074" width="10.140625" customWidth="1"/>
    <col min="3075" max="3075" width="10.85546875" customWidth="1"/>
    <col min="3076" max="3076" width="10.28515625" customWidth="1"/>
    <col min="3077" max="3077" width="9.42578125" customWidth="1"/>
    <col min="3078" max="3078" width="9.5703125" customWidth="1"/>
    <col min="3079" max="3079" width="10.7109375" customWidth="1"/>
    <col min="3080" max="3080" width="8.42578125" customWidth="1"/>
    <col min="3081" max="3081" width="10.28515625" customWidth="1"/>
    <col min="3082" max="3082" width="11.140625" customWidth="1"/>
    <col min="3083" max="3083" width="10.42578125" customWidth="1"/>
    <col min="3084" max="3084" width="7.28515625" customWidth="1"/>
    <col min="3085" max="3085" width="12" customWidth="1"/>
    <col min="3327" max="3327" width="7" bestFit="1" customWidth="1"/>
    <col min="3328" max="3328" width="29.85546875" customWidth="1"/>
    <col min="3329" max="3329" width="10.28515625" customWidth="1"/>
    <col min="3330" max="3330" width="10.140625" customWidth="1"/>
    <col min="3331" max="3331" width="10.85546875" customWidth="1"/>
    <col min="3332" max="3332" width="10.28515625" customWidth="1"/>
    <col min="3333" max="3333" width="9.42578125" customWidth="1"/>
    <col min="3334" max="3334" width="9.5703125" customWidth="1"/>
    <col min="3335" max="3335" width="10.7109375" customWidth="1"/>
    <col min="3336" max="3336" width="8.42578125" customWidth="1"/>
    <col min="3337" max="3337" width="10.28515625" customWidth="1"/>
    <col min="3338" max="3338" width="11.140625" customWidth="1"/>
    <col min="3339" max="3339" width="10.42578125" customWidth="1"/>
    <col min="3340" max="3340" width="7.28515625" customWidth="1"/>
    <col min="3341" max="3341" width="12" customWidth="1"/>
    <col min="3583" max="3583" width="7" bestFit="1" customWidth="1"/>
    <col min="3584" max="3584" width="29.85546875" customWidth="1"/>
    <col min="3585" max="3585" width="10.28515625" customWidth="1"/>
    <col min="3586" max="3586" width="10.140625" customWidth="1"/>
    <col min="3587" max="3587" width="10.85546875" customWidth="1"/>
    <col min="3588" max="3588" width="10.28515625" customWidth="1"/>
    <col min="3589" max="3589" width="9.42578125" customWidth="1"/>
    <col min="3590" max="3590" width="9.5703125" customWidth="1"/>
    <col min="3591" max="3591" width="10.7109375" customWidth="1"/>
    <col min="3592" max="3592" width="8.42578125" customWidth="1"/>
    <col min="3593" max="3593" width="10.28515625" customWidth="1"/>
    <col min="3594" max="3594" width="11.140625" customWidth="1"/>
    <col min="3595" max="3595" width="10.42578125" customWidth="1"/>
    <col min="3596" max="3596" width="7.28515625" customWidth="1"/>
    <col min="3597" max="3597" width="12" customWidth="1"/>
    <col min="3839" max="3839" width="7" bestFit="1" customWidth="1"/>
    <col min="3840" max="3840" width="29.85546875" customWidth="1"/>
    <col min="3841" max="3841" width="10.28515625" customWidth="1"/>
    <col min="3842" max="3842" width="10.140625" customWidth="1"/>
    <col min="3843" max="3843" width="10.85546875" customWidth="1"/>
    <col min="3844" max="3844" width="10.28515625" customWidth="1"/>
    <col min="3845" max="3845" width="9.42578125" customWidth="1"/>
    <col min="3846" max="3846" width="9.5703125" customWidth="1"/>
    <col min="3847" max="3847" width="10.7109375" customWidth="1"/>
    <col min="3848" max="3848" width="8.42578125" customWidth="1"/>
    <col min="3849" max="3849" width="10.28515625" customWidth="1"/>
    <col min="3850" max="3850" width="11.140625" customWidth="1"/>
    <col min="3851" max="3851" width="10.42578125" customWidth="1"/>
    <col min="3852" max="3852" width="7.28515625" customWidth="1"/>
    <col min="3853" max="3853" width="12" customWidth="1"/>
    <col min="4095" max="4095" width="7" bestFit="1" customWidth="1"/>
    <col min="4096" max="4096" width="29.85546875" customWidth="1"/>
    <col min="4097" max="4097" width="10.28515625" customWidth="1"/>
    <col min="4098" max="4098" width="10.140625" customWidth="1"/>
    <col min="4099" max="4099" width="10.85546875" customWidth="1"/>
    <col min="4100" max="4100" width="10.28515625" customWidth="1"/>
    <col min="4101" max="4101" width="9.42578125" customWidth="1"/>
    <col min="4102" max="4102" width="9.5703125" customWidth="1"/>
    <col min="4103" max="4103" width="10.7109375" customWidth="1"/>
    <col min="4104" max="4104" width="8.42578125" customWidth="1"/>
    <col min="4105" max="4105" width="10.28515625" customWidth="1"/>
    <col min="4106" max="4106" width="11.140625" customWidth="1"/>
    <col min="4107" max="4107" width="10.42578125" customWidth="1"/>
    <col min="4108" max="4108" width="7.28515625" customWidth="1"/>
    <col min="4109" max="4109" width="12" customWidth="1"/>
    <col min="4351" max="4351" width="7" bestFit="1" customWidth="1"/>
    <col min="4352" max="4352" width="29.85546875" customWidth="1"/>
    <col min="4353" max="4353" width="10.28515625" customWidth="1"/>
    <col min="4354" max="4354" width="10.140625" customWidth="1"/>
    <col min="4355" max="4355" width="10.85546875" customWidth="1"/>
    <col min="4356" max="4356" width="10.28515625" customWidth="1"/>
    <col min="4357" max="4357" width="9.42578125" customWidth="1"/>
    <col min="4358" max="4358" width="9.5703125" customWidth="1"/>
    <col min="4359" max="4359" width="10.7109375" customWidth="1"/>
    <col min="4360" max="4360" width="8.42578125" customWidth="1"/>
    <col min="4361" max="4361" width="10.28515625" customWidth="1"/>
    <col min="4362" max="4362" width="11.140625" customWidth="1"/>
    <col min="4363" max="4363" width="10.42578125" customWidth="1"/>
    <col min="4364" max="4364" width="7.28515625" customWidth="1"/>
    <col min="4365" max="4365" width="12" customWidth="1"/>
    <col min="4607" max="4607" width="7" bestFit="1" customWidth="1"/>
    <col min="4608" max="4608" width="29.85546875" customWidth="1"/>
    <col min="4609" max="4609" width="10.28515625" customWidth="1"/>
    <col min="4610" max="4610" width="10.140625" customWidth="1"/>
    <col min="4611" max="4611" width="10.85546875" customWidth="1"/>
    <col min="4612" max="4612" width="10.28515625" customWidth="1"/>
    <col min="4613" max="4613" width="9.42578125" customWidth="1"/>
    <col min="4614" max="4614" width="9.5703125" customWidth="1"/>
    <col min="4615" max="4615" width="10.7109375" customWidth="1"/>
    <col min="4616" max="4616" width="8.42578125" customWidth="1"/>
    <col min="4617" max="4617" width="10.28515625" customWidth="1"/>
    <col min="4618" max="4618" width="11.140625" customWidth="1"/>
    <col min="4619" max="4619" width="10.42578125" customWidth="1"/>
    <col min="4620" max="4620" width="7.28515625" customWidth="1"/>
    <col min="4621" max="4621" width="12" customWidth="1"/>
    <col min="4863" max="4863" width="7" bestFit="1" customWidth="1"/>
    <col min="4864" max="4864" width="29.85546875" customWidth="1"/>
    <col min="4865" max="4865" width="10.28515625" customWidth="1"/>
    <col min="4866" max="4866" width="10.140625" customWidth="1"/>
    <col min="4867" max="4867" width="10.85546875" customWidth="1"/>
    <col min="4868" max="4868" width="10.28515625" customWidth="1"/>
    <col min="4869" max="4869" width="9.42578125" customWidth="1"/>
    <col min="4870" max="4870" width="9.5703125" customWidth="1"/>
    <col min="4871" max="4871" width="10.7109375" customWidth="1"/>
    <col min="4872" max="4872" width="8.42578125" customWidth="1"/>
    <col min="4873" max="4873" width="10.28515625" customWidth="1"/>
    <col min="4874" max="4874" width="11.140625" customWidth="1"/>
    <col min="4875" max="4875" width="10.42578125" customWidth="1"/>
    <col min="4876" max="4876" width="7.28515625" customWidth="1"/>
    <col min="4877" max="4877" width="12" customWidth="1"/>
    <col min="5119" max="5119" width="7" bestFit="1" customWidth="1"/>
    <col min="5120" max="5120" width="29.85546875" customWidth="1"/>
    <col min="5121" max="5121" width="10.28515625" customWidth="1"/>
    <col min="5122" max="5122" width="10.140625" customWidth="1"/>
    <col min="5123" max="5123" width="10.85546875" customWidth="1"/>
    <col min="5124" max="5124" width="10.28515625" customWidth="1"/>
    <col min="5125" max="5125" width="9.42578125" customWidth="1"/>
    <col min="5126" max="5126" width="9.5703125" customWidth="1"/>
    <col min="5127" max="5127" width="10.7109375" customWidth="1"/>
    <col min="5128" max="5128" width="8.42578125" customWidth="1"/>
    <col min="5129" max="5129" width="10.28515625" customWidth="1"/>
    <col min="5130" max="5130" width="11.140625" customWidth="1"/>
    <col min="5131" max="5131" width="10.42578125" customWidth="1"/>
    <col min="5132" max="5132" width="7.28515625" customWidth="1"/>
    <col min="5133" max="5133" width="12" customWidth="1"/>
    <col min="5375" max="5375" width="7" bestFit="1" customWidth="1"/>
    <col min="5376" max="5376" width="29.85546875" customWidth="1"/>
    <col min="5377" max="5377" width="10.28515625" customWidth="1"/>
    <col min="5378" max="5378" width="10.140625" customWidth="1"/>
    <col min="5379" max="5379" width="10.85546875" customWidth="1"/>
    <col min="5380" max="5380" width="10.28515625" customWidth="1"/>
    <col min="5381" max="5381" width="9.42578125" customWidth="1"/>
    <col min="5382" max="5382" width="9.5703125" customWidth="1"/>
    <col min="5383" max="5383" width="10.7109375" customWidth="1"/>
    <col min="5384" max="5384" width="8.42578125" customWidth="1"/>
    <col min="5385" max="5385" width="10.28515625" customWidth="1"/>
    <col min="5386" max="5386" width="11.140625" customWidth="1"/>
    <col min="5387" max="5387" width="10.42578125" customWidth="1"/>
    <col min="5388" max="5388" width="7.28515625" customWidth="1"/>
    <col min="5389" max="5389" width="12" customWidth="1"/>
    <col min="5631" max="5631" width="7" bestFit="1" customWidth="1"/>
    <col min="5632" max="5632" width="29.85546875" customWidth="1"/>
    <col min="5633" max="5633" width="10.28515625" customWidth="1"/>
    <col min="5634" max="5634" width="10.140625" customWidth="1"/>
    <col min="5635" max="5635" width="10.85546875" customWidth="1"/>
    <col min="5636" max="5636" width="10.28515625" customWidth="1"/>
    <col min="5637" max="5637" width="9.42578125" customWidth="1"/>
    <col min="5638" max="5638" width="9.5703125" customWidth="1"/>
    <col min="5639" max="5639" width="10.7109375" customWidth="1"/>
    <col min="5640" max="5640" width="8.42578125" customWidth="1"/>
    <col min="5641" max="5641" width="10.28515625" customWidth="1"/>
    <col min="5642" max="5642" width="11.140625" customWidth="1"/>
    <col min="5643" max="5643" width="10.42578125" customWidth="1"/>
    <col min="5644" max="5644" width="7.28515625" customWidth="1"/>
    <col min="5645" max="5645" width="12" customWidth="1"/>
    <col min="5887" max="5887" width="7" bestFit="1" customWidth="1"/>
    <col min="5888" max="5888" width="29.85546875" customWidth="1"/>
    <col min="5889" max="5889" width="10.28515625" customWidth="1"/>
    <col min="5890" max="5890" width="10.140625" customWidth="1"/>
    <col min="5891" max="5891" width="10.85546875" customWidth="1"/>
    <col min="5892" max="5892" width="10.28515625" customWidth="1"/>
    <col min="5893" max="5893" width="9.42578125" customWidth="1"/>
    <col min="5894" max="5894" width="9.5703125" customWidth="1"/>
    <col min="5895" max="5895" width="10.7109375" customWidth="1"/>
    <col min="5896" max="5896" width="8.42578125" customWidth="1"/>
    <col min="5897" max="5897" width="10.28515625" customWidth="1"/>
    <col min="5898" max="5898" width="11.140625" customWidth="1"/>
    <col min="5899" max="5899" width="10.42578125" customWidth="1"/>
    <col min="5900" max="5900" width="7.28515625" customWidth="1"/>
    <col min="5901" max="5901" width="12" customWidth="1"/>
    <col min="6143" max="6143" width="7" bestFit="1" customWidth="1"/>
    <col min="6144" max="6144" width="29.85546875" customWidth="1"/>
    <col min="6145" max="6145" width="10.28515625" customWidth="1"/>
    <col min="6146" max="6146" width="10.140625" customWidth="1"/>
    <col min="6147" max="6147" width="10.85546875" customWidth="1"/>
    <col min="6148" max="6148" width="10.28515625" customWidth="1"/>
    <col min="6149" max="6149" width="9.42578125" customWidth="1"/>
    <col min="6150" max="6150" width="9.5703125" customWidth="1"/>
    <col min="6151" max="6151" width="10.7109375" customWidth="1"/>
    <col min="6152" max="6152" width="8.42578125" customWidth="1"/>
    <col min="6153" max="6153" width="10.28515625" customWidth="1"/>
    <col min="6154" max="6154" width="11.140625" customWidth="1"/>
    <col min="6155" max="6155" width="10.42578125" customWidth="1"/>
    <col min="6156" max="6156" width="7.28515625" customWidth="1"/>
    <col min="6157" max="6157" width="12" customWidth="1"/>
    <col min="6399" max="6399" width="7" bestFit="1" customWidth="1"/>
    <col min="6400" max="6400" width="29.85546875" customWidth="1"/>
    <col min="6401" max="6401" width="10.28515625" customWidth="1"/>
    <col min="6402" max="6402" width="10.140625" customWidth="1"/>
    <col min="6403" max="6403" width="10.85546875" customWidth="1"/>
    <col min="6404" max="6404" width="10.28515625" customWidth="1"/>
    <col min="6405" max="6405" width="9.42578125" customWidth="1"/>
    <col min="6406" max="6406" width="9.5703125" customWidth="1"/>
    <col min="6407" max="6407" width="10.7109375" customWidth="1"/>
    <col min="6408" max="6408" width="8.42578125" customWidth="1"/>
    <col min="6409" max="6409" width="10.28515625" customWidth="1"/>
    <col min="6410" max="6410" width="11.140625" customWidth="1"/>
    <col min="6411" max="6411" width="10.42578125" customWidth="1"/>
    <col min="6412" max="6412" width="7.28515625" customWidth="1"/>
    <col min="6413" max="6413" width="12" customWidth="1"/>
    <col min="6655" max="6655" width="7" bestFit="1" customWidth="1"/>
    <col min="6656" max="6656" width="29.85546875" customWidth="1"/>
    <col min="6657" max="6657" width="10.28515625" customWidth="1"/>
    <col min="6658" max="6658" width="10.140625" customWidth="1"/>
    <col min="6659" max="6659" width="10.85546875" customWidth="1"/>
    <col min="6660" max="6660" width="10.28515625" customWidth="1"/>
    <col min="6661" max="6661" width="9.42578125" customWidth="1"/>
    <col min="6662" max="6662" width="9.5703125" customWidth="1"/>
    <col min="6663" max="6663" width="10.7109375" customWidth="1"/>
    <col min="6664" max="6664" width="8.42578125" customWidth="1"/>
    <col min="6665" max="6665" width="10.28515625" customWidth="1"/>
    <col min="6666" max="6666" width="11.140625" customWidth="1"/>
    <col min="6667" max="6667" width="10.42578125" customWidth="1"/>
    <col min="6668" max="6668" width="7.28515625" customWidth="1"/>
    <col min="6669" max="6669" width="12" customWidth="1"/>
    <col min="6911" max="6911" width="7" bestFit="1" customWidth="1"/>
    <col min="6912" max="6912" width="29.85546875" customWidth="1"/>
    <col min="6913" max="6913" width="10.28515625" customWidth="1"/>
    <col min="6914" max="6914" width="10.140625" customWidth="1"/>
    <col min="6915" max="6915" width="10.85546875" customWidth="1"/>
    <col min="6916" max="6916" width="10.28515625" customWidth="1"/>
    <col min="6917" max="6917" width="9.42578125" customWidth="1"/>
    <col min="6918" max="6918" width="9.5703125" customWidth="1"/>
    <col min="6919" max="6919" width="10.7109375" customWidth="1"/>
    <col min="6920" max="6920" width="8.42578125" customWidth="1"/>
    <col min="6921" max="6921" width="10.28515625" customWidth="1"/>
    <col min="6922" max="6922" width="11.140625" customWidth="1"/>
    <col min="6923" max="6923" width="10.42578125" customWidth="1"/>
    <col min="6924" max="6924" width="7.28515625" customWidth="1"/>
    <col min="6925" max="6925" width="12" customWidth="1"/>
    <col min="7167" max="7167" width="7" bestFit="1" customWidth="1"/>
    <col min="7168" max="7168" width="29.85546875" customWidth="1"/>
    <col min="7169" max="7169" width="10.28515625" customWidth="1"/>
    <col min="7170" max="7170" width="10.140625" customWidth="1"/>
    <col min="7171" max="7171" width="10.85546875" customWidth="1"/>
    <col min="7172" max="7172" width="10.28515625" customWidth="1"/>
    <col min="7173" max="7173" width="9.42578125" customWidth="1"/>
    <col min="7174" max="7174" width="9.5703125" customWidth="1"/>
    <col min="7175" max="7175" width="10.7109375" customWidth="1"/>
    <col min="7176" max="7176" width="8.42578125" customWidth="1"/>
    <col min="7177" max="7177" width="10.28515625" customWidth="1"/>
    <col min="7178" max="7178" width="11.140625" customWidth="1"/>
    <col min="7179" max="7179" width="10.42578125" customWidth="1"/>
    <col min="7180" max="7180" width="7.28515625" customWidth="1"/>
    <col min="7181" max="7181" width="12" customWidth="1"/>
    <col min="7423" max="7423" width="7" bestFit="1" customWidth="1"/>
    <col min="7424" max="7424" width="29.85546875" customWidth="1"/>
    <col min="7425" max="7425" width="10.28515625" customWidth="1"/>
    <col min="7426" max="7426" width="10.140625" customWidth="1"/>
    <col min="7427" max="7427" width="10.85546875" customWidth="1"/>
    <col min="7428" max="7428" width="10.28515625" customWidth="1"/>
    <col min="7429" max="7429" width="9.42578125" customWidth="1"/>
    <col min="7430" max="7430" width="9.5703125" customWidth="1"/>
    <col min="7431" max="7431" width="10.7109375" customWidth="1"/>
    <col min="7432" max="7432" width="8.42578125" customWidth="1"/>
    <col min="7433" max="7433" width="10.28515625" customWidth="1"/>
    <col min="7434" max="7434" width="11.140625" customWidth="1"/>
    <col min="7435" max="7435" width="10.42578125" customWidth="1"/>
    <col min="7436" max="7436" width="7.28515625" customWidth="1"/>
    <col min="7437" max="7437" width="12" customWidth="1"/>
    <col min="7679" max="7679" width="7" bestFit="1" customWidth="1"/>
    <col min="7680" max="7680" width="29.85546875" customWidth="1"/>
    <col min="7681" max="7681" width="10.28515625" customWidth="1"/>
    <col min="7682" max="7682" width="10.140625" customWidth="1"/>
    <col min="7683" max="7683" width="10.85546875" customWidth="1"/>
    <col min="7684" max="7684" width="10.28515625" customWidth="1"/>
    <col min="7685" max="7685" width="9.42578125" customWidth="1"/>
    <col min="7686" max="7686" width="9.5703125" customWidth="1"/>
    <col min="7687" max="7687" width="10.7109375" customWidth="1"/>
    <col min="7688" max="7688" width="8.42578125" customWidth="1"/>
    <col min="7689" max="7689" width="10.28515625" customWidth="1"/>
    <col min="7690" max="7690" width="11.140625" customWidth="1"/>
    <col min="7691" max="7691" width="10.42578125" customWidth="1"/>
    <col min="7692" max="7692" width="7.28515625" customWidth="1"/>
    <col min="7693" max="7693" width="12" customWidth="1"/>
    <col min="7935" max="7935" width="7" bestFit="1" customWidth="1"/>
    <col min="7936" max="7936" width="29.85546875" customWidth="1"/>
    <col min="7937" max="7937" width="10.28515625" customWidth="1"/>
    <col min="7938" max="7938" width="10.140625" customWidth="1"/>
    <col min="7939" max="7939" width="10.85546875" customWidth="1"/>
    <col min="7940" max="7940" width="10.28515625" customWidth="1"/>
    <col min="7941" max="7941" width="9.42578125" customWidth="1"/>
    <col min="7942" max="7942" width="9.5703125" customWidth="1"/>
    <col min="7943" max="7943" width="10.7109375" customWidth="1"/>
    <col min="7944" max="7944" width="8.42578125" customWidth="1"/>
    <col min="7945" max="7945" width="10.28515625" customWidth="1"/>
    <col min="7946" max="7946" width="11.140625" customWidth="1"/>
    <col min="7947" max="7947" width="10.42578125" customWidth="1"/>
    <col min="7948" max="7948" width="7.28515625" customWidth="1"/>
    <col min="7949" max="7949" width="12" customWidth="1"/>
    <col min="8191" max="8191" width="7" bestFit="1" customWidth="1"/>
    <col min="8192" max="8192" width="29.85546875" customWidth="1"/>
    <col min="8193" max="8193" width="10.28515625" customWidth="1"/>
    <col min="8194" max="8194" width="10.140625" customWidth="1"/>
    <col min="8195" max="8195" width="10.85546875" customWidth="1"/>
    <col min="8196" max="8196" width="10.28515625" customWidth="1"/>
    <col min="8197" max="8197" width="9.42578125" customWidth="1"/>
    <col min="8198" max="8198" width="9.5703125" customWidth="1"/>
    <col min="8199" max="8199" width="10.7109375" customWidth="1"/>
    <col min="8200" max="8200" width="8.42578125" customWidth="1"/>
    <col min="8201" max="8201" width="10.28515625" customWidth="1"/>
    <col min="8202" max="8202" width="11.140625" customWidth="1"/>
    <col min="8203" max="8203" width="10.42578125" customWidth="1"/>
    <col min="8204" max="8204" width="7.28515625" customWidth="1"/>
    <col min="8205" max="8205" width="12" customWidth="1"/>
    <col min="8447" max="8447" width="7" bestFit="1" customWidth="1"/>
    <col min="8448" max="8448" width="29.85546875" customWidth="1"/>
    <col min="8449" max="8449" width="10.28515625" customWidth="1"/>
    <col min="8450" max="8450" width="10.140625" customWidth="1"/>
    <col min="8451" max="8451" width="10.85546875" customWidth="1"/>
    <col min="8452" max="8452" width="10.28515625" customWidth="1"/>
    <col min="8453" max="8453" width="9.42578125" customWidth="1"/>
    <col min="8454" max="8454" width="9.5703125" customWidth="1"/>
    <col min="8455" max="8455" width="10.7109375" customWidth="1"/>
    <col min="8456" max="8456" width="8.42578125" customWidth="1"/>
    <col min="8457" max="8457" width="10.28515625" customWidth="1"/>
    <col min="8458" max="8458" width="11.140625" customWidth="1"/>
    <col min="8459" max="8459" width="10.42578125" customWidth="1"/>
    <col min="8460" max="8460" width="7.28515625" customWidth="1"/>
    <col min="8461" max="8461" width="12" customWidth="1"/>
    <col min="8703" max="8703" width="7" bestFit="1" customWidth="1"/>
    <col min="8704" max="8704" width="29.85546875" customWidth="1"/>
    <col min="8705" max="8705" width="10.28515625" customWidth="1"/>
    <col min="8706" max="8706" width="10.140625" customWidth="1"/>
    <col min="8707" max="8707" width="10.85546875" customWidth="1"/>
    <col min="8708" max="8708" width="10.28515625" customWidth="1"/>
    <col min="8709" max="8709" width="9.42578125" customWidth="1"/>
    <col min="8710" max="8710" width="9.5703125" customWidth="1"/>
    <col min="8711" max="8711" width="10.7109375" customWidth="1"/>
    <col min="8712" max="8712" width="8.42578125" customWidth="1"/>
    <col min="8713" max="8713" width="10.28515625" customWidth="1"/>
    <col min="8714" max="8714" width="11.140625" customWidth="1"/>
    <col min="8715" max="8715" width="10.42578125" customWidth="1"/>
    <col min="8716" max="8716" width="7.28515625" customWidth="1"/>
    <col min="8717" max="8717" width="12" customWidth="1"/>
    <col min="8959" max="8959" width="7" bestFit="1" customWidth="1"/>
    <col min="8960" max="8960" width="29.85546875" customWidth="1"/>
    <col min="8961" max="8961" width="10.28515625" customWidth="1"/>
    <col min="8962" max="8962" width="10.140625" customWidth="1"/>
    <col min="8963" max="8963" width="10.85546875" customWidth="1"/>
    <col min="8964" max="8964" width="10.28515625" customWidth="1"/>
    <col min="8965" max="8965" width="9.42578125" customWidth="1"/>
    <col min="8966" max="8966" width="9.5703125" customWidth="1"/>
    <col min="8967" max="8967" width="10.7109375" customWidth="1"/>
    <col min="8968" max="8968" width="8.42578125" customWidth="1"/>
    <col min="8969" max="8969" width="10.28515625" customWidth="1"/>
    <col min="8970" max="8970" width="11.140625" customWidth="1"/>
    <col min="8971" max="8971" width="10.42578125" customWidth="1"/>
    <col min="8972" max="8972" width="7.28515625" customWidth="1"/>
    <col min="8973" max="8973" width="12" customWidth="1"/>
    <col min="9215" max="9215" width="7" bestFit="1" customWidth="1"/>
    <col min="9216" max="9216" width="29.85546875" customWidth="1"/>
    <col min="9217" max="9217" width="10.28515625" customWidth="1"/>
    <col min="9218" max="9218" width="10.140625" customWidth="1"/>
    <col min="9219" max="9219" width="10.85546875" customWidth="1"/>
    <col min="9220" max="9220" width="10.28515625" customWidth="1"/>
    <col min="9221" max="9221" width="9.42578125" customWidth="1"/>
    <col min="9222" max="9222" width="9.5703125" customWidth="1"/>
    <col min="9223" max="9223" width="10.7109375" customWidth="1"/>
    <col min="9224" max="9224" width="8.42578125" customWidth="1"/>
    <col min="9225" max="9225" width="10.28515625" customWidth="1"/>
    <col min="9226" max="9226" width="11.140625" customWidth="1"/>
    <col min="9227" max="9227" width="10.42578125" customWidth="1"/>
    <col min="9228" max="9228" width="7.28515625" customWidth="1"/>
    <col min="9229" max="9229" width="12" customWidth="1"/>
    <col min="9471" max="9471" width="7" bestFit="1" customWidth="1"/>
    <col min="9472" max="9472" width="29.85546875" customWidth="1"/>
    <col min="9473" max="9473" width="10.28515625" customWidth="1"/>
    <col min="9474" max="9474" width="10.140625" customWidth="1"/>
    <col min="9475" max="9475" width="10.85546875" customWidth="1"/>
    <col min="9476" max="9476" width="10.28515625" customWidth="1"/>
    <col min="9477" max="9477" width="9.42578125" customWidth="1"/>
    <col min="9478" max="9478" width="9.5703125" customWidth="1"/>
    <col min="9479" max="9479" width="10.7109375" customWidth="1"/>
    <col min="9480" max="9480" width="8.42578125" customWidth="1"/>
    <col min="9481" max="9481" width="10.28515625" customWidth="1"/>
    <col min="9482" max="9482" width="11.140625" customWidth="1"/>
    <col min="9483" max="9483" width="10.42578125" customWidth="1"/>
    <col min="9484" max="9484" width="7.28515625" customWidth="1"/>
    <col min="9485" max="9485" width="12" customWidth="1"/>
    <col min="9727" max="9727" width="7" bestFit="1" customWidth="1"/>
    <col min="9728" max="9728" width="29.85546875" customWidth="1"/>
    <col min="9729" max="9729" width="10.28515625" customWidth="1"/>
    <col min="9730" max="9730" width="10.140625" customWidth="1"/>
    <col min="9731" max="9731" width="10.85546875" customWidth="1"/>
    <col min="9732" max="9732" width="10.28515625" customWidth="1"/>
    <col min="9733" max="9733" width="9.42578125" customWidth="1"/>
    <col min="9734" max="9734" width="9.5703125" customWidth="1"/>
    <col min="9735" max="9735" width="10.7109375" customWidth="1"/>
    <col min="9736" max="9736" width="8.42578125" customWidth="1"/>
    <col min="9737" max="9737" width="10.28515625" customWidth="1"/>
    <col min="9738" max="9738" width="11.140625" customWidth="1"/>
    <col min="9739" max="9739" width="10.42578125" customWidth="1"/>
    <col min="9740" max="9740" width="7.28515625" customWidth="1"/>
    <col min="9741" max="9741" width="12" customWidth="1"/>
    <col min="9983" max="9983" width="7" bestFit="1" customWidth="1"/>
    <col min="9984" max="9984" width="29.85546875" customWidth="1"/>
    <col min="9985" max="9985" width="10.28515625" customWidth="1"/>
    <col min="9986" max="9986" width="10.140625" customWidth="1"/>
    <col min="9987" max="9987" width="10.85546875" customWidth="1"/>
    <col min="9988" max="9988" width="10.28515625" customWidth="1"/>
    <col min="9989" max="9989" width="9.42578125" customWidth="1"/>
    <col min="9990" max="9990" width="9.5703125" customWidth="1"/>
    <col min="9991" max="9991" width="10.7109375" customWidth="1"/>
    <col min="9992" max="9992" width="8.42578125" customWidth="1"/>
    <col min="9993" max="9993" width="10.28515625" customWidth="1"/>
    <col min="9994" max="9994" width="11.140625" customWidth="1"/>
    <col min="9995" max="9995" width="10.42578125" customWidth="1"/>
    <col min="9996" max="9996" width="7.28515625" customWidth="1"/>
    <col min="9997" max="9997" width="12" customWidth="1"/>
    <col min="10239" max="10239" width="7" bestFit="1" customWidth="1"/>
    <col min="10240" max="10240" width="29.85546875" customWidth="1"/>
    <col min="10241" max="10241" width="10.28515625" customWidth="1"/>
    <col min="10242" max="10242" width="10.140625" customWidth="1"/>
    <col min="10243" max="10243" width="10.85546875" customWidth="1"/>
    <col min="10244" max="10244" width="10.28515625" customWidth="1"/>
    <col min="10245" max="10245" width="9.42578125" customWidth="1"/>
    <col min="10246" max="10246" width="9.5703125" customWidth="1"/>
    <col min="10247" max="10247" width="10.7109375" customWidth="1"/>
    <col min="10248" max="10248" width="8.42578125" customWidth="1"/>
    <col min="10249" max="10249" width="10.28515625" customWidth="1"/>
    <col min="10250" max="10250" width="11.140625" customWidth="1"/>
    <col min="10251" max="10251" width="10.42578125" customWidth="1"/>
    <col min="10252" max="10252" width="7.28515625" customWidth="1"/>
    <col min="10253" max="10253" width="12" customWidth="1"/>
    <col min="10495" max="10495" width="7" bestFit="1" customWidth="1"/>
    <col min="10496" max="10496" width="29.85546875" customWidth="1"/>
    <col min="10497" max="10497" width="10.28515625" customWidth="1"/>
    <col min="10498" max="10498" width="10.140625" customWidth="1"/>
    <col min="10499" max="10499" width="10.85546875" customWidth="1"/>
    <col min="10500" max="10500" width="10.28515625" customWidth="1"/>
    <col min="10501" max="10501" width="9.42578125" customWidth="1"/>
    <col min="10502" max="10502" width="9.5703125" customWidth="1"/>
    <col min="10503" max="10503" width="10.7109375" customWidth="1"/>
    <col min="10504" max="10504" width="8.42578125" customWidth="1"/>
    <col min="10505" max="10505" width="10.28515625" customWidth="1"/>
    <col min="10506" max="10506" width="11.140625" customWidth="1"/>
    <col min="10507" max="10507" width="10.42578125" customWidth="1"/>
    <col min="10508" max="10508" width="7.28515625" customWidth="1"/>
    <col min="10509" max="10509" width="12" customWidth="1"/>
    <col min="10751" max="10751" width="7" bestFit="1" customWidth="1"/>
    <col min="10752" max="10752" width="29.85546875" customWidth="1"/>
    <col min="10753" max="10753" width="10.28515625" customWidth="1"/>
    <col min="10754" max="10754" width="10.140625" customWidth="1"/>
    <col min="10755" max="10755" width="10.85546875" customWidth="1"/>
    <col min="10756" max="10756" width="10.28515625" customWidth="1"/>
    <col min="10757" max="10757" width="9.42578125" customWidth="1"/>
    <col min="10758" max="10758" width="9.5703125" customWidth="1"/>
    <col min="10759" max="10759" width="10.7109375" customWidth="1"/>
    <col min="10760" max="10760" width="8.42578125" customWidth="1"/>
    <col min="10761" max="10761" width="10.28515625" customWidth="1"/>
    <col min="10762" max="10762" width="11.140625" customWidth="1"/>
    <col min="10763" max="10763" width="10.42578125" customWidth="1"/>
    <col min="10764" max="10764" width="7.28515625" customWidth="1"/>
    <col min="10765" max="10765" width="12" customWidth="1"/>
    <col min="11007" max="11007" width="7" bestFit="1" customWidth="1"/>
    <col min="11008" max="11008" width="29.85546875" customWidth="1"/>
    <col min="11009" max="11009" width="10.28515625" customWidth="1"/>
    <col min="11010" max="11010" width="10.140625" customWidth="1"/>
    <col min="11011" max="11011" width="10.85546875" customWidth="1"/>
    <col min="11012" max="11012" width="10.28515625" customWidth="1"/>
    <col min="11013" max="11013" width="9.42578125" customWidth="1"/>
    <col min="11014" max="11014" width="9.5703125" customWidth="1"/>
    <col min="11015" max="11015" width="10.7109375" customWidth="1"/>
    <col min="11016" max="11016" width="8.42578125" customWidth="1"/>
    <col min="11017" max="11017" width="10.28515625" customWidth="1"/>
    <col min="11018" max="11018" width="11.140625" customWidth="1"/>
    <col min="11019" max="11019" width="10.42578125" customWidth="1"/>
    <col min="11020" max="11020" width="7.28515625" customWidth="1"/>
    <col min="11021" max="11021" width="12" customWidth="1"/>
    <col min="11263" max="11263" width="7" bestFit="1" customWidth="1"/>
    <col min="11264" max="11264" width="29.85546875" customWidth="1"/>
    <col min="11265" max="11265" width="10.28515625" customWidth="1"/>
    <col min="11266" max="11266" width="10.140625" customWidth="1"/>
    <col min="11267" max="11267" width="10.85546875" customWidth="1"/>
    <col min="11268" max="11268" width="10.28515625" customWidth="1"/>
    <col min="11269" max="11269" width="9.42578125" customWidth="1"/>
    <col min="11270" max="11270" width="9.5703125" customWidth="1"/>
    <col min="11271" max="11271" width="10.7109375" customWidth="1"/>
    <col min="11272" max="11272" width="8.42578125" customWidth="1"/>
    <col min="11273" max="11273" width="10.28515625" customWidth="1"/>
    <col min="11274" max="11274" width="11.140625" customWidth="1"/>
    <col min="11275" max="11275" width="10.42578125" customWidth="1"/>
    <col min="11276" max="11276" width="7.28515625" customWidth="1"/>
    <col min="11277" max="11277" width="12" customWidth="1"/>
    <col min="11519" max="11519" width="7" bestFit="1" customWidth="1"/>
    <col min="11520" max="11520" width="29.85546875" customWidth="1"/>
    <col min="11521" max="11521" width="10.28515625" customWidth="1"/>
    <col min="11522" max="11522" width="10.140625" customWidth="1"/>
    <col min="11523" max="11523" width="10.85546875" customWidth="1"/>
    <col min="11524" max="11524" width="10.28515625" customWidth="1"/>
    <col min="11525" max="11525" width="9.42578125" customWidth="1"/>
    <col min="11526" max="11526" width="9.5703125" customWidth="1"/>
    <col min="11527" max="11527" width="10.7109375" customWidth="1"/>
    <col min="11528" max="11528" width="8.42578125" customWidth="1"/>
    <col min="11529" max="11529" width="10.28515625" customWidth="1"/>
    <col min="11530" max="11530" width="11.140625" customWidth="1"/>
    <col min="11531" max="11531" width="10.42578125" customWidth="1"/>
    <col min="11532" max="11532" width="7.28515625" customWidth="1"/>
    <col min="11533" max="11533" width="12" customWidth="1"/>
    <col min="11775" max="11775" width="7" bestFit="1" customWidth="1"/>
    <col min="11776" max="11776" width="29.85546875" customWidth="1"/>
    <col min="11777" max="11777" width="10.28515625" customWidth="1"/>
    <col min="11778" max="11778" width="10.140625" customWidth="1"/>
    <col min="11779" max="11779" width="10.85546875" customWidth="1"/>
    <col min="11780" max="11780" width="10.28515625" customWidth="1"/>
    <col min="11781" max="11781" width="9.42578125" customWidth="1"/>
    <col min="11782" max="11782" width="9.5703125" customWidth="1"/>
    <col min="11783" max="11783" width="10.7109375" customWidth="1"/>
    <col min="11784" max="11784" width="8.42578125" customWidth="1"/>
    <col min="11785" max="11785" width="10.28515625" customWidth="1"/>
    <col min="11786" max="11786" width="11.140625" customWidth="1"/>
    <col min="11787" max="11787" width="10.42578125" customWidth="1"/>
    <col min="11788" max="11788" width="7.28515625" customWidth="1"/>
    <col min="11789" max="11789" width="12" customWidth="1"/>
    <col min="12031" max="12031" width="7" bestFit="1" customWidth="1"/>
    <col min="12032" max="12032" width="29.85546875" customWidth="1"/>
    <col min="12033" max="12033" width="10.28515625" customWidth="1"/>
    <col min="12034" max="12034" width="10.140625" customWidth="1"/>
    <col min="12035" max="12035" width="10.85546875" customWidth="1"/>
    <col min="12036" max="12036" width="10.28515625" customWidth="1"/>
    <col min="12037" max="12037" width="9.42578125" customWidth="1"/>
    <col min="12038" max="12038" width="9.5703125" customWidth="1"/>
    <col min="12039" max="12039" width="10.7109375" customWidth="1"/>
    <col min="12040" max="12040" width="8.42578125" customWidth="1"/>
    <col min="12041" max="12041" width="10.28515625" customWidth="1"/>
    <col min="12042" max="12042" width="11.140625" customWidth="1"/>
    <col min="12043" max="12043" width="10.42578125" customWidth="1"/>
    <col min="12044" max="12044" width="7.28515625" customWidth="1"/>
    <col min="12045" max="12045" width="12" customWidth="1"/>
    <col min="12287" max="12287" width="7" bestFit="1" customWidth="1"/>
    <col min="12288" max="12288" width="29.85546875" customWidth="1"/>
    <col min="12289" max="12289" width="10.28515625" customWidth="1"/>
    <col min="12290" max="12290" width="10.140625" customWidth="1"/>
    <col min="12291" max="12291" width="10.85546875" customWidth="1"/>
    <col min="12292" max="12292" width="10.28515625" customWidth="1"/>
    <col min="12293" max="12293" width="9.42578125" customWidth="1"/>
    <col min="12294" max="12294" width="9.5703125" customWidth="1"/>
    <col min="12295" max="12295" width="10.7109375" customWidth="1"/>
    <col min="12296" max="12296" width="8.42578125" customWidth="1"/>
    <col min="12297" max="12297" width="10.28515625" customWidth="1"/>
    <col min="12298" max="12298" width="11.140625" customWidth="1"/>
    <col min="12299" max="12299" width="10.42578125" customWidth="1"/>
    <col min="12300" max="12300" width="7.28515625" customWidth="1"/>
    <col min="12301" max="12301" width="12" customWidth="1"/>
    <col min="12543" max="12543" width="7" bestFit="1" customWidth="1"/>
    <col min="12544" max="12544" width="29.85546875" customWidth="1"/>
    <col min="12545" max="12545" width="10.28515625" customWidth="1"/>
    <col min="12546" max="12546" width="10.140625" customWidth="1"/>
    <col min="12547" max="12547" width="10.85546875" customWidth="1"/>
    <col min="12548" max="12548" width="10.28515625" customWidth="1"/>
    <col min="12549" max="12549" width="9.42578125" customWidth="1"/>
    <col min="12550" max="12550" width="9.5703125" customWidth="1"/>
    <col min="12551" max="12551" width="10.7109375" customWidth="1"/>
    <col min="12552" max="12552" width="8.42578125" customWidth="1"/>
    <col min="12553" max="12553" width="10.28515625" customWidth="1"/>
    <col min="12554" max="12554" width="11.140625" customWidth="1"/>
    <col min="12555" max="12555" width="10.42578125" customWidth="1"/>
    <col min="12556" max="12556" width="7.28515625" customWidth="1"/>
    <col min="12557" max="12557" width="12" customWidth="1"/>
    <col min="12799" max="12799" width="7" bestFit="1" customWidth="1"/>
    <col min="12800" max="12800" width="29.85546875" customWidth="1"/>
    <col min="12801" max="12801" width="10.28515625" customWidth="1"/>
    <col min="12802" max="12802" width="10.140625" customWidth="1"/>
    <col min="12803" max="12803" width="10.85546875" customWidth="1"/>
    <col min="12804" max="12804" width="10.28515625" customWidth="1"/>
    <col min="12805" max="12805" width="9.42578125" customWidth="1"/>
    <col min="12806" max="12806" width="9.5703125" customWidth="1"/>
    <col min="12807" max="12807" width="10.7109375" customWidth="1"/>
    <col min="12808" max="12808" width="8.42578125" customWidth="1"/>
    <col min="12809" max="12809" width="10.28515625" customWidth="1"/>
    <col min="12810" max="12810" width="11.140625" customWidth="1"/>
    <col min="12811" max="12811" width="10.42578125" customWidth="1"/>
    <col min="12812" max="12812" width="7.28515625" customWidth="1"/>
    <col min="12813" max="12813" width="12" customWidth="1"/>
    <col min="13055" max="13055" width="7" bestFit="1" customWidth="1"/>
    <col min="13056" max="13056" width="29.85546875" customWidth="1"/>
    <col min="13057" max="13057" width="10.28515625" customWidth="1"/>
    <col min="13058" max="13058" width="10.140625" customWidth="1"/>
    <col min="13059" max="13059" width="10.85546875" customWidth="1"/>
    <col min="13060" max="13060" width="10.28515625" customWidth="1"/>
    <col min="13061" max="13061" width="9.42578125" customWidth="1"/>
    <col min="13062" max="13062" width="9.5703125" customWidth="1"/>
    <col min="13063" max="13063" width="10.7109375" customWidth="1"/>
    <col min="13064" max="13064" width="8.42578125" customWidth="1"/>
    <col min="13065" max="13065" width="10.28515625" customWidth="1"/>
    <col min="13066" max="13066" width="11.140625" customWidth="1"/>
    <col min="13067" max="13067" width="10.42578125" customWidth="1"/>
    <col min="13068" max="13068" width="7.28515625" customWidth="1"/>
    <col min="13069" max="13069" width="12" customWidth="1"/>
    <col min="13311" max="13311" width="7" bestFit="1" customWidth="1"/>
    <col min="13312" max="13312" width="29.85546875" customWidth="1"/>
    <col min="13313" max="13313" width="10.28515625" customWidth="1"/>
    <col min="13314" max="13314" width="10.140625" customWidth="1"/>
    <col min="13315" max="13315" width="10.85546875" customWidth="1"/>
    <col min="13316" max="13316" width="10.28515625" customWidth="1"/>
    <col min="13317" max="13317" width="9.42578125" customWidth="1"/>
    <col min="13318" max="13318" width="9.5703125" customWidth="1"/>
    <col min="13319" max="13319" width="10.7109375" customWidth="1"/>
    <col min="13320" max="13320" width="8.42578125" customWidth="1"/>
    <col min="13321" max="13321" width="10.28515625" customWidth="1"/>
    <col min="13322" max="13322" width="11.140625" customWidth="1"/>
    <col min="13323" max="13323" width="10.42578125" customWidth="1"/>
    <col min="13324" max="13324" width="7.28515625" customWidth="1"/>
    <col min="13325" max="13325" width="12" customWidth="1"/>
    <col min="13567" max="13567" width="7" bestFit="1" customWidth="1"/>
    <col min="13568" max="13568" width="29.85546875" customWidth="1"/>
    <col min="13569" max="13569" width="10.28515625" customWidth="1"/>
    <col min="13570" max="13570" width="10.140625" customWidth="1"/>
    <col min="13571" max="13571" width="10.85546875" customWidth="1"/>
    <col min="13572" max="13572" width="10.28515625" customWidth="1"/>
    <col min="13573" max="13573" width="9.42578125" customWidth="1"/>
    <col min="13574" max="13574" width="9.5703125" customWidth="1"/>
    <col min="13575" max="13575" width="10.7109375" customWidth="1"/>
    <col min="13576" max="13576" width="8.42578125" customWidth="1"/>
    <col min="13577" max="13577" width="10.28515625" customWidth="1"/>
    <col min="13578" max="13578" width="11.140625" customWidth="1"/>
    <col min="13579" max="13579" width="10.42578125" customWidth="1"/>
    <col min="13580" max="13580" width="7.28515625" customWidth="1"/>
    <col min="13581" max="13581" width="12" customWidth="1"/>
    <col min="13823" max="13823" width="7" bestFit="1" customWidth="1"/>
    <col min="13824" max="13824" width="29.85546875" customWidth="1"/>
    <col min="13825" max="13825" width="10.28515625" customWidth="1"/>
    <col min="13826" max="13826" width="10.140625" customWidth="1"/>
    <col min="13827" max="13827" width="10.85546875" customWidth="1"/>
    <col min="13828" max="13828" width="10.28515625" customWidth="1"/>
    <col min="13829" max="13829" width="9.42578125" customWidth="1"/>
    <col min="13830" max="13830" width="9.5703125" customWidth="1"/>
    <col min="13831" max="13831" width="10.7109375" customWidth="1"/>
    <col min="13832" max="13832" width="8.42578125" customWidth="1"/>
    <col min="13833" max="13833" width="10.28515625" customWidth="1"/>
    <col min="13834" max="13834" width="11.140625" customWidth="1"/>
    <col min="13835" max="13835" width="10.42578125" customWidth="1"/>
    <col min="13836" max="13836" width="7.28515625" customWidth="1"/>
    <col min="13837" max="13837" width="12" customWidth="1"/>
    <col min="14079" max="14079" width="7" bestFit="1" customWidth="1"/>
    <col min="14080" max="14080" width="29.85546875" customWidth="1"/>
    <col min="14081" max="14081" width="10.28515625" customWidth="1"/>
    <col min="14082" max="14082" width="10.140625" customWidth="1"/>
    <col min="14083" max="14083" width="10.85546875" customWidth="1"/>
    <col min="14084" max="14084" width="10.28515625" customWidth="1"/>
    <col min="14085" max="14085" width="9.42578125" customWidth="1"/>
    <col min="14086" max="14086" width="9.5703125" customWidth="1"/>
    <col min="14087" max="14087" width="10.7109375" customWidth="1"/>
    <col min="14088" max="14088" width="8.42578125" customWidth="1"/>
    <col min="14089" max="14089" width="10.28515625" customWidth="1"/>
    <col min="14090" max="14090" width="11.140625" customWidth="1"/>
    <col min="14091" max="14091" width="10.42578125" customWidth="1"/>
    <col min="14092" max="14092" width="7.28515625" customWidth="1"/>
    <col min="14093" max="14093" width="12" customWidth="1"/>
    <col min="14335" max="14335" width="7" bestFit="1" customWidth="1"/>
    <col min="14336" max="14336" width="29.85546875" customWidth="1"/>
    <col min="14337" max="14337" width="10.28515625" customWidth="1"/>
    <col min="14338" max="14338" width="10.140625" customWidth="1"/>
    <col min="14339" max="14339" width="10.85546875" customWidth="1"/>
    <col min="14340" max="14340" width="10.28515625" customWidth="1"/>
    <col min="14341" max="14341" width="9.42578125" customWidth="1"/>
    <col min="14342" max="14342" width="9.5703125" customWidth="1"/>
    <col min="14343" max="14343" width="10.7109375" customWidth="1"/>
    <col min="14344" max="14344" width="8.42578125" customWidth="1"/>
    <col min="14345" max="14345" width="10.28515625" customWidth="1"/>
    <col min="14346" max="14346" width="11.140625" customWidth="1"/>
    <col min="14347" max="14347" width="10.42578125" customWidth="1"/>
    <col min="14348" max="14348" width="7.28515625" customWidth="1"/>
    <col min="14349" max="14349" width="12" customWidth="1"/>
    <col min="14591" max="14591" width="7" bestFit="1" customWidth="1"/>
    <col min="14592" max="14592" width="29.85546875" customWidth="1"/>
    <col min="14593" max="14593" width="10.28515625" customWidth="1"/>
    <col min="14594" max="14594" width="10.140625" customWidth="1"/>
    <col min="14595" max="14595" width="10.85546875" customWidth="1"/>
    <col min="14596" max="14596" width="10.28515625" customWidth="1"/>
    <col min="14597" max="14597" width="9.42578125" customWidth="1"/>
    <col min="14598" max="14598" width="9.5703125" customWidth="1"/>
    <col min="14599" max="14599" width="10.7109375" customWidth="1"/>
    <col min="14600" max="14600" width="8.42578125" customWidth="1"/>
    <col min="14601" max="14601" width="10.28515625" customWidth="1"/>
    <col min="14602" max="14602" width="11.140625" customWidth="1"/>
    <col min="14603" max="14603" width="10.42578125" customWidth="1"/>
    <col min="14604" max="14604" width="7.28515625" customWidth="1"/>
    <col min="14605" max="14605" width="12" customWidth="1"/>
    <col min="14847" max="14847" width="7" bestFit="1" customWidth="1"/>
    <col min="14848" max="14848" width="29.85546875" customWidth="1"/>
    <col min="14849" max="14849" width="10.28515625" customWidth="1"/>
    <col min="14850" max="14850" width="10.140625" customWidth="1"/>
    <col min="14851" max="14851" width="10.85546875" customWidth="1"/>
    <col min="14852" max="14852" width="10.28515625" customWidth="1"/>
    <col min="14853" max="14853" width="9.42578125" customWidth="1"/>
    <col min="14854" max="14854" width="9.5703125" customWidth="1"/>
    <col min="14855" max="14855" width="10.7109375" customWidth="1"/>
    <col min="14856" max="14856" width="8.42578125" customWidth="1"/>
    <col min="14857" max="14857" width="10.28515625" customWidth="1"/>
    <col min="14858" max="14858" width="11.140625" customWidth="1"/>
    <col min="14859" max="14859" width="10.42578125" customWidth="1"/>
    <col min="14860" max="14860" width="7.28515625" customWidth="1"/>
    <col min="14861" max="14861" width="12" customWidth="1"/>
    <col min="15103" max="15103" width="7" bestFit="1" customWidth="1"/>
    <col min="15104" max="15104" width="29.85546875" customWidth="1"/>
    <col min="15105" max="15105" width="10.28515625" customWidth="1"/>
    <col min="15106" max="15106" width="10.140625" customWidth="1"/>
    <col min="15107" max="15107" width="10.85546875" customWidth="1"/>
    <col min="15108" max="15108" width="10.28515625" customWidth="1"/>
    <col min="15109" max="15109" width="9.42578125" customWidth="1"/>
    <col min="15110" max="15110" width="9.5703125" customWidth="1"/>
    <col min="15111" max="15111" width="10.7109375" customWidth="1"/>
    <col min="15112" max="15112" width="8.42578125" customWidth="1"/>
    <col min="15113" max="15113" width="10.28515625" customWidth="1"/>
    <col min="15114" max="15114" width="11.140625" customWidth="1"/>
    <col min="15115" max="15115" width="10.42578125" customWidth="1"/>
    <col min="15116" max="15116" width="7.28515625" customWidth="1"/>
    <col min="15117" max="15117" width="12" customWidth="1"/>
    <col min="15359" max="15359" width="7" bestFit="1" customWidth="1"/>
    <col min="15360" max="15360" width="29.85546875" customWidth="1"/>
    <col min="15361" max="15361" width="10.28515625" customWidth="1"/>
    <col min="15362" max="15362" width="10.140625" customWidth="1"/>
    <col min="15363" max="15363" width="10.85546875" customWidth="1"/>
    <col min="15364" max="15364" width="10.28515625" customWidth="1"/>
    <col min="15365" max="15365" width="9.42578125" customWidth="1"/>
    <col min="15366" max="15366" width="9.5703125" customWidth="1"/>
    <col min="15367" max="15367" width="10.7109375" customWidth="1"/>
    <col min="15368" max="15368" width="8.42578125" customWidth="1"/>
    <col min="15369" max="15369" width="10.28515625" customWidth="1"/>
    <col min="15370" max="15370" width="11.140625" customWidth="1"/>
    <col min="15371" max="15371" width="10.42578125" customWidth="1"/>
    <col min="15372" max="15372" width="7.28515625" customWidth="1"/>
    <col min="15373" max="15373" width="12" customWidth="1"/>
    <col min="15615" max="15615" width="7" bestFit="1" customWidth="1"/>
    <col min="15616" max="15616" width="29.85546875" customWidth="1"/>
    <col min="15617" max="15617" width="10.28515625" customWidth="1"/>
    <col min="15618" max="15618" width="10.140625" customWidth="1"/>
    <col min="15619" max="15619" width="10.85546875" customWidth="1"/>
    <col min="15620" max="15620" width="10.28515625" customWidth="1"/>
    <col min="15621" max="15621" width="9.42578125" customWidth="1"/>
    <col min="15622" max="15622" width="9.5703125" customWidth="1"/>
    <col min="15623" max="15623" width="10.7109375" customWidth="1"/>
    <col min="15624" max="15624" width="8.42578125" customWidth="1"/>
    <col min="15625" max="15625" width="10.28515625" customWidth="1"/>
    <col min="15626" max="15626" width="11.140625" customWidth="1"/>
    <col min="15627" max="15627" width="10.42578125" customWidth="1"/>
    <col min="15628" max="15628" width="7.28515625" customWidth="1"/>
    <col min="15629" max="15629" width="12" customWidth="1"/>
    <col min="15871" max="15871" width="7" bestFit="1" customWidth="1"/>
    <col min="15872" max="15872" width="29.85546875" customWidth="1"/>
    <col min="15873" max="15873" width="10.28515625" customWidth="1"/>
    <col min="15874" max="15874" width="10.140625" customWidth="1"/>
    <col min="15875" max="15875" width="10.85546875" customWidth="1"/>
    <col min="15876" max="15876" width="10.28515625" customWidth="1"/>
    <col min="15877" max="15877" width="9.42578125" customWidth="1"/>
    <col min="15878" max="15878" width="9.5703125" customWidth="1"/>
    <col min="15879" max="15879" width="10.7109375" customWidth="1"/>
    <col min="15880" max="15880" width="8.42578125" customWidth="1"/>
    <col min="15881" max="15881" width="10.28515625" customWidth="1"/>
    <col min="15882" max="15882" width="11.140625" customWidth="1"/>
    <col min="15883" max="15883" width="10.42578125" customWidth="1"/>
    <col min="15884" max="15884" width="7.28515625" customWidth="1"/>
    <col min="15885" max="15885" width="12" customWidth="1"/>
    <col min="16127" max="16127" width="7" bestFit="1" customWidth="1"/>
    <col min="16128" max="16128" width="29.85546875" customWidth="1"/>
    <col min="16129" max="16129" width="10.28515625" customWidth="1"/>
    <col min="16130" max="16130" width="10.140625" customWidth="1"/>
    <col min="16131" max="16131" width="10.85546875" customWidth="1"/>
    <col min="16132" max="16132" width="10.28515625" customWidth="1"/>
    <col min="16133" max="16133" width="9.42578125" customWidth="1"/>
    <col min="16134" max="16134" width="9.5703125" customWidth="1"/>
    <col min="16135" max="16135" width="10.7109375" customWidth="1"/>
    <col min="16136" max="16136" width="8.42578125" customWidth="1"/>
    <col min="16137" max="16137" width="10.28515625" customWidth="1"/>
    <col min="16138" max="16138" width="11.140625" customWidth="1"/>
    <col min="16139" max="16139" width="10.42578125" customWidth="1"/>
    <col min="16140" max="16140" width="7.28515625" customWidth="1"/>
    <col min="16141" max="16141" width="12" customWidth="1"/>
  </cols>
  <sheetData>
    <row r="1" spans="1:15" ht="51.75" customHeight="1" x14ac:dyDescent="0.25">
      <c r="C1" s="111"/>
      <c r="G1" s="112"/>
      <c r="H1" s="113"/>
      <c r="I1" s="114"/>
      <c r="J1" s="73"/>
      <c r="K1" s="114"/>
      <c r="L1" s="73"/>
      <c r="M1" s="244" t="s">
        <v>227</v>
      </c>
      <c r="N1" s="244"/>
      <c r="O1" s="244"/>
    </row>
    <row r="2" spans="1:15" ht="39.75" customHeight="1" x14ac:dyDescent="0.25">
      <c r="A2" s="307" t="s">
        <v>136</v>
      </c>
      <c r="B2" s="307"/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307"/>
    </row>
    <row r="3" spans="1:15" ht="33.75" customHeight="1" x14ac:dyDescent="0.25">
      <c r="A3" s="308" t="s">
        <v>137</v>
      </c>
      <c r="B3" s="308"/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  <c r="O3" s="308"/>
    </row>
    <row r="4" spans="1:15" ht="89.25" customHeight="1" x14ac:dyDescent="0.25">
      <c r="A4" s="330" t="s">
        <v>63</v>
      </c>
      <c r="B4" s="331" t="s">
        <v>64</v>
      </c>
      <c r="C4" s="313" t="s">
        <v>138</v>
      </c>
      <c r="D4" s="314"/>
      <c r="E4" s="313" t="s">
        <v>65</v>
      </c>
      <c r="F4" s="314"/>
      <c r="G4" s="333" t="s">
        <v>139</v>
      </c>
      <c r="H4" s="334"/>
      <c r="I4" s="319" t="s">
        <v>140</v>
      </c>
      <c r="J4" s="320"/>
      <c r="K4" s="335" t="s">
        <v>69</v>
      </c>
      <c r="L4" s="336"/>
      <c r="M4" s="311" t="s">
        <v>70</v>
      </c>
      <c r="N4" s="312"/>
      <c r="O4" s="82" t="s">
        <v>71</v>
      </c>
    </row>
    <row r="5" spans="1:15" ht="39" x14ac:dyDescent="0.25">
      <c r="A5" s="330"/>
      <c r="B5" s="332"/>
      <c r="C5" s="83" t="s">
        <v>72</v>
      </c>
      <c r="D5" s="84" t="s">
        <v>73</v>
      </c>
      <c r="E5" s="83" t="s">
        <v>72</v>
      </c>
      <c r="F5" s="84" t="s">
        <v>73</v>
      </c>
      <c r="G5" s="83" t="s">
        <v>72</v>
      </c>
      <c r="H5" s="84" t="s">
        <v>73</v>
      </c>
      <c r="I5" s="83" t="s">
        <v>72</v>
      </c>
      <c r="J5" s="84" t="s">
        <v>73</v>
      </c>
      <c r="K5" s="83" t="s">
        <v>72</v>
      </c>
      <c r="L5" s="84" t="s">
        <v>73</v>
      </c>
      <c r="M5" s="87" t="s">
        <v>72</v>
      </c>
      <c r="N5" s="88" t="s">
        <v>73</v>
      </c>
      <c r="O5" s="83" t="s">
        <v>74</v>
      </c>
    </row>
    <row r="6" spans="1:15" ht="26.25" x14ac:dyDescent="0.25">
      <c r="A6" s="89">
        <v>560002</v>
      </c>
      <c r="B6" s="90" t="s">
        <v>75</v>
      </c>
      <c r="C6" s="91">
        <v>2867</v>
      </c>
      <c r="D6" s="91">
        <v>0</v>
      </c>
      <c r="E6" s="91">
        <v>19096</v>
      </c>
      <c r="F6" s="91">
        <v>2</v>
      </c>
      <c r="G6" s="115">
        <v>0.15010000000000001</v>
      </c>
      <c r="H6" s="115">
        <v>0</v>
      </c>
      <c r="I6" s="95">
        <v>2.5</v>
      </c>
      <c r="J6" s="116">
        <v>0</v>
      </c>
      <c r="K6" s="95">
        <v>2.5</v>
      </c>
      <c r="L6" s="94">
        <v>0</v>
      </c>
      <c r="M6" s="96"/>
      <c r="N6" s="117"/>
      <c r="O6" s="98">
        <f>L6+K6</f>
        <v>2.5</v>
      </c>
    </row>
    <row r="7" spans="1:15" ht="26.25" x14ac:dyDescent="0.25">
      <c r="A7" s="89">
        <v>560014</v>
      </c>
      <c r="B7" s="90" t="s">
        <v>76</v>
      </c>
      <c r="C7" s="91">
        <v>1606</v>
      </c>
      <c r="D7" s="91">
        <v>4</v>
      </c>
      <c r="E7" s="91">
        <v>5676</v>
      </c>
      <c r="F7" s="91">
        <v>18</v>
      </c>
      <c r="G7" s="115">
        <v>0.28289999999999998</v>
      </c>
      <c r="H7" s="115">
        <v>0.22220000000000001</v>
      </c>
      <c r="I7" s="95">
        <v>5</v>
      </c>
      <c r="J7" s="116">
        <v>2.48</v>
      </c>
      <c r="K7" s="95">
        <v>4.95</v>
      </c>
      <c r="L7" s="94">
        <v>0.02</v>
      </c>
      <c r="M7" s="96"/>
      <c r="N7" s="117"/>
      <c r="O7" s="98">
        <f t="shared" ref="O7:O65" si="0">L7+K7</f>
        <v>4.97</v>
      </c>
    </row>
    <row r="8" spans="1:15" x14ac:dyDescent="0.25">
      <c r="A8" s="89">
        <v>560017</v>
      </c>
      <c r="B8" s="90" t="s">
        <v>77</v>
      </c>
      <c r="C8" s="91">
        <v>15794</v>
      </c>
      <c r="D8" s="91">
        <v>4</v>
      </c>
      <c r="E8" s="91">
        <v>69213</v>
      </c>
      <c r="F8" s="91">
        <v>10</v>
      </c>
      <c r="G8" s="115">
        <v>0.22819999999999999</v>
      </c>
      <c r="H8" s="115">
        <v>0.4</v>
      </c>
      <c r="I8" s="95">
        <v>4.1399999999999997</v>
      </c>
      <c r="J8" s="116">
        <v>4.83</v>
      </c>
      <c r="K8" s="95">
        <v>4.1399999999999997</v>
      </c>
      <c r="L8" s="94">
        <v>0</v>
      </c>
      <c r="M8" s="96"/>
      <c r="N8" s="117"/>
      <c r="O8" s="98">
        <f>L8+K8</f>
        <v>4.1399999999999997</v>
      </c>
    </row>
    <row r="9" spans="1:15" x14ac:dyDescent="0.25">
      <c r="A9" s="89">
        <v>560019</v>
      </c>
      <c r="B9" s="90" t="s">
        <v>78</v>
      </c>
      <c r="C9" s="91">
        <v>46565</v>
      </c>
      <c r="D9" s="91">
        <v>9422</v>
      </c>
      <c r="E9" s="91">
        <v>119592</v>
      </c>
      <c r="F9" s="91">
        <v>15863</v>
      </c>
      <c r="G9" s="115">
        <v>0.38940000000000002</v>
      </c>
      <c r="H9" s="115">
        <v>0.59399999999999997</v>
      </c>
      <c r="I9" s="95">
        <v>5</v>
      </c>
      <c r="J9" s="116">
        <v>5</v>
      </c>
      <c r="K9" s="95">
        <v>4.8</v>
      </c>
      <c r="L9" s="94">
        <v>0.2</v>
      </c>
      <c r="M9" s="96"/>
      <c r="N9" s="117"/>
      <c r="O9" s="98">
        <f t="shared" si="0"/>
        <v>5</v>
      </c>
    </row>
    <row r="10" spans="1:15" x14ac:dyDescent="0.25">
      <c r="A10" s="89">
        <v>560021</v>
      </c>
      <c r="B10" s="90" t="s">
        <v>79</v>
      </c>
      <c r="C10" s="91">
        <v>22579</v>
      </c>
      <c r="D10" s="91">
        <v>20096</v>
      </c>
      <c r="E10" s="91">
        <v>54210</v>
      </c>
      <c r="F10" s="91">
        <v>75196</v>
      </c>
      <c r="G10" s="115">
        <v>0.41649999999999998</v>
      </c>
      <c r="H10" s="115">
        <v>0.26719999999999999</v>
      </c>
      <c r="I10" s="95">
        <v>5</v>
      </c>
      <c r="J10" s="116">
        <v>3.07</v>
      </c>
      <c r="K10" s="95">
        <v>3</v>
      </c>
      <c r="L10" s="94">
        <v>1.23</v>
      </c>
      <c r="M10" s="96"/>
      <c r="N10" s="117"/>
      <c r="O10" s="98">
        <f t="shared" si="0"/>
        <v>4.2300000000000004</v>
      </c>
    </row>
    <row r="11" spans="1:15" x14ac:dyDescent="0.25">
      <c r="A11" s="89">
        <v>560022</v>
      </c>
      <c r="B11" s="90" t="s">
        <v>80</v>
      </c>
      <c r="C11" s="91">
        <v>20104</v>
      </c>
      <c r="D11" s="91">
        <v>28417</v>
      </c>
      <c r="E11" s="91">
        <v>75602</v>
      </c>
      <c r="F11" s="91">
        <v>59692</v>
      </c>
      <c r="G11" s="115">
        <v>0.26590000000000003</v>
      </c>
      <c r="H11" s="115">
        <v>0.47610000000000002</v>
      </c>
      <c r="I11" s="95">
        <v>4.93</v>
      </c>
      <c r="J11" s="116">
        <v>5</v>
      </c>
      <c r="K11" s="95">
        <v>3.65</v>
      </c>
      <c r="L11" s="94">
        <v>1.3</v>
      </c>
      <c r="M11" s="96"/>
      <c r="N11" s="117"/>
      <c r="O11" s="98">
        <f t="shared" si="0"/>
        <v>4.95</v>
      </c>
    </row>
    <row r="12" spans="1:15" x14ac:dyDescent="0.25">
      <c r="A12" s="89">
        <v>560024</v>
      </c>
      <c r="B12" s="90" t="s">
        <v>81</v>
      </c>
      <c r="C12" s="91">
        <v>974</v>
      </c>
      <c r="D12" s="91">
        <v>61511</v>
      </c>
      <c r="E12" s="91">
        <v>2446</v>
      </c>
      <c r="F12" s="91">
        <v>161989</v>
      </c>
      <c r="G12" s="115">
        <v>0.3982</v>
      </c>
      <c r="H12" s="115">
        <v>0.37969999999999998</v>
      </c>
      <c r="I12" s="95">
        <v>5</v>
      </c>
      <c r="J12" s="116">
        <v>4.5599999999999996</v>
      </c>
      <c r="K12" s="95">
        <v>0.25</v>
      </c>
      <c r="L12" s="94">
        <v>4.33</v>
      </c>
      <c r="M12" s="96"/>
      <c r="N12" s="117"/>
      <c r="O12" s="98">
        <f t="shared" si="0"/>
        <v>4.58</v>
      </c>
    </row>
    <row r="13" spans="1:15" ht="26.25" x14ac:dyDescent="0.25">
      <c r="A13" s="89">
        <v>560026</v>
      </c>
      <c r="B13" s="90" t="s">
        <v>82</v>
      </c>
      <c r="C13" s="91">
        <v>18395</v>
      </c>
      <c r="D13" s="91">
        <v>3454</v>
      </c>
      <c r="E13" s="91">
        <v>81039</v>
      </c>
      <c r="F13" s="91">
        <v>22612</v>
      </c>
      <c r="G13" s="115">
        <v>0.22700000000000001</v>
      </c>
      <c r="H13" s="115">
        <v>0.15279999999999999</v>
      </c>
      <c r="I13" s="95">
        <v>4.12</v>
      </c>
      <c r="J13" s="116">
        <v>1.56</v>
      </c>
      <c r="K13" s="95">
        <v>3.42</v>
      </c>
      <c r="L13" s="94">
        <v>0.27</v>
      </c>
      <c r="M13" s="96"/>
      <c r="N13" s="117"/>
      <c r="O13" s="98">
        <f t="shared" si="0"/>
        <v>3.69</v>
      </c>
    </row>
    <row r="14" spans="1:15" x14ac:dyDescent="0.25">
      <c r="A14" s="89">
        <v>560032</v>
      </c>
      <c r="B14" s="90" t="s">
        <v>83</v>
      </c>
      <c r="C14" s="91">
        <v>2321</v>
      </c>
      <c r="D14" s="91">
        <v>0</v>
      </c>
      <c r="E14" s="91">
        <v>12207</v>
      </c>
      <c r="F14" s="91">
        <v>3</v>
      </c>
      <c r="G14" s="115">
        <v>0.19009999999999999</v>
      </c>
      <c r="H14" s="115">
        <v>0</v>
      </c>
      <c r="I14" s="95">
        <v>3.34</v>
      </c>
      <c r="J14" s="116">
        <v>0</v>
      </c>
      <c r="K14" s="95">
        <v>3.34</v>
      </c>
      <c r="L14" s="94">
        <v>0</v>
      </c>
      <c r="M14" s="96"/>
      <c r="N14" s="117"/>
      <c r="O14" s="98">
        <f t="shared" si="0"/>
        <v>3.34</v>
      </c>
    </row>
    <row r="15" spans="1:15" x14ac:dyDescent="0.25">
      <c r="A15" s="89">
        <v>560033</v>
      </c>
      <c r="B15" s="90" t="s">
        <v>84</v>
      </c>
      <c r="C15" s="91">
        <v>8092</v>
      </c>
      <c r="D15" s="91">
        <v>0</v>
      </c>
      <c r="E15" s="91">
        <v>30828</v>
      </c>
      <c r="F15" s="91">
        <v>12</v>
      </c>
      <c r="G15" s="115">
        <v>0.26250000000000001</v>
      </c>
      <c r="H15" s="115">
        <v>0</v>
      </c>
      <c r="I15" s="95">
        <v>4.8600000000000003</v>
      </c>
      <c r="J15" s="116">
        <v>0</v>
      </c>
      <c r="K15" s="95">
        <v>4.8600000000000003</v>
      </c>
      <c r="L15" s="94">
        <v>0</v>
      </c>
      <c r="M15" s="96"/>
      <c r="N15" s="117"/>
      <c r="O15" s="98">
        <f t="shared" si="0"/>
        <v>4.8600000000000003</v>
      </c>
    </row>
    <row r="16" spans="1:15" x14ac:dyDescent="0.25">
      <c r="A16" s="89">
        <v>560034</v>
      </c>
      <c r="B16" s="90" t="s">
        <v>85</v>
      </c>
      <c r="C16" s="91">
        <v>8813</v>
      </c>
      <c r="D16" s="91">
        <v>1</v>
      </c>
      <c r="E16" s="91">
        <v>27940</v>
      </c>
      <c r="F16" s="91">
        <v>5</v>
      </c>
      <c r="G16" s="115">
        <v>0.31540000000000001</v>
      </c>
      <c r="H16" s="115">
        <v>0.2</v>
      </c>
      <c r="I16" s="95">
        <v>5</v>
      </c>
      <c r="J16" s="116">
        <v>2.1800000000000002</v>
      </c>
      <c r="K16" s="95">
        <v>0</v>
      </c>
      <c r="L16" s="94">
        <v>0</v>
      </c>
      <c r="M16" s="96">
        <v>1</v>
      </c>
      <c r="N16" s="117"/>
      <c r="O16" s="98">
        <f t="shared" si="0"/>
        <v>0</v>
      </c>
    </row>
    <row r="17" spans="1:15" x14ac:dyDescent="0.25">
      <c r="A17" s="89">
        <v>560035</v>
      </c>
      <c r="B17" s="90" t="s">
        <v>86</v>
      </c>
      <c r="C17" s="91">
        <v>69</v>
      </c>
      <c r="D17" s="91">
        <v>6812</v>
      </c>
      <c r="E17" s="91">
        <v>567</v>
      </c>
      <c r="F17" s="91">
        <v>53463</v>
      </c>
      <c r="G17" s="115">
        <v>0.1217</v>
      </c>
      <c r="H17" s="115">
        <v>0.12740000000000001</v>
      </c>
      <c r="I17" s="95">
        <v>1.9</v>
      </c>
      <c r="J17" s="116">
        <v>1.22</v>
      </c>
      <c r="K17" s="95">
        <v>0.11</v>
      </c>
      <c r="L17" s="94">
        <v>1.1499999999999999</v>
      </c>
      <c r="M17" s="96"/>
      <c r="N17" s="117"/>
      <c r="O17" s="98">
        <f t="shared" si="0"/>
        <v>1.26</v>
      </c>
    </row>
    <row r="18" spans="1:15" x14ac:dyDescent="0.25">
      <c r="A18" s="89">
        <v>560036</v>
      </c>
      <c r="B18" s="90" t="s">
        <v>87</v>
      </c>
      <c r="C18" s="91">
        <v>7436</v>
      </c>
      <c r="D18" s="91">
        <v>3161</v>
      </c>
      <c r="E18" s="91">
        <v>30244</v>
      </c>
      <c r="F18" s="91">
        <v>17250</v>
      </c>
      <c r="G18" s="115">
        <v>0.24590000000000001</v>
      </c>
      <c r="H18" s="115">
        <v>0.1832</v>
      </c>
      <c r="I18" s="95">
        <v>4.51</v>
      </c>
      <c r="J18" s="116">
        <v>1.96</v>
      </c>
      <c r="K18" s="95">
        <v>3.7</v>
      </c>
      <c r="L18" s="94">
        <v>0.35</v>
      </c>
      <c r="M18" s="96"/>
      <c r="N18" s="117"/>
      <c r="O18" s="98">
        <f t="shared" si="0"/>
        <v>4.05</v>
      </c>
    </row>
    <row r="19" spans="1:15" x14ac:dyDescent="0.25">
      <c r="A19" s="89">
        <v>560041</v>
      </c>
      <c r="B19" s="90" t="s">
        <v>88</v>
      </c>
      <c r="C19" s="91">
        <v>47</v>
      </c>
      <c r="D19" s="91">
        <v>3097</v>
      </c>
      <c r="E19" s="91">
        <v>711</v>
      </c>
      <c r="F19" s="91">
        <v>35631</v>
      </c>
      <c r="G19" s="115">
        <v>6.6100000000000006E-2</v>
      </c>
      <c r="H19" s="115">
        <v>8.6900000000000005E-2</v>
      </c>
      <c r="I19" s="95">
        <v>0.73</v>
      </c>
      <c r="J19" s="116">
        <v>0.69</v>
      </c>
      <c r="K19" s="95">
        <v>0.06</v>
      </c>
      <c r="L19" s="94">
        <v>0.63</v>
      </c>
      <c r="M19" s="96"/>
      <c r="N19" s="117"/>
      <c r="O19" s="98">
        <f t="shared" si="0"/>
        <v>0.69</v>
      </c>
    </row>
    <row r="20" spans="1:15" x14ac:dyDescent="0.25">
      <c r="A20" s="89">
        <v>560043</v>
      </c>
      <c r="B20" s="90" t="s">
        <v>89</v>
      </c>
      <c r="C20" s="91">
        <v>6984</v>
      </c>
      <c r="D20" s="91">
        <v>2811</v>
      </c>
      <c r="E20" s="91">
        <v>21264</v>
      </c>
      <c r="F20" s="91">
        <v>9530</v>
      </c>
      <c r="G20" s="115">
        <v>0.32840000000000003</v>
      </c>
      <c r="H20" s="115">
        <v>0.29499999999999998</v>
      </c>
      <c r="I20" s="95">
        <v>5</v>
      </c>
      <c r="J20" s="116">
        <v>3.44</v>
      </c>
      <c r="K20" s="95">
        <v>4</v>
      </c>
      <c r="L20" s="94">
        <v>0.69</v>
      </c>
      <c r="M20" s="96"/>
      <c r="N20" s="117"/>
      <c r="O20" s="98">
        <f t="shared" si="0"/>
        <v>4.6900000000000004</v>
      </c>
    </row>
    <row r="21" spans="1:15" x14ac:dyDescent="0.25">
      <c r="A21" s="89">
        <v>560045</v>
      </c>
      <c r="B21" s="90" t="s">
        <v>90</v>
      </c>
      <c r="C21" s="91">
        <v>3086</v>
      </c>
      <c r="D21" s="91">
        <v>1594</v>
      </c>
      <c r="E21" s="91">
        <v>14624</v>
      </c>
      <c r="F21" s="91">
        <v>15258</v>
      </c>
      <c r="G21" s="115">
        <v>0.21099999999999999</v>
      </c>
      <c r="H21" s="115">
        <v>0.1045</v>
      </c>
      <c r="I21" s="95">
        <v>3.78</v>
      </c>
      <c r="J21" s="116">
        <v>0.92</v>
      </c>
      <c r="K21" s="95">
        <v>2.91</v>
      </c>
      <c r="L21" s="94">
        <v>0.21</v>
      </c>
      <c r="M21" s="96"/>
      <c r="N21" s="117"/>
      <c r="O21" s="98">
        <f t="shared" si="0"/>
        <v>3.12</v>
      </c>
    </row>
    <row r="22" spans="1:15" x14ac:dyDescent="0.25">
      <c r="A22" s="89">
        <v>560047</v>
      </c>
      <c r="B22" s="90" t="s">
        <v>91</v>
      </c>
      <c r="C22" s="91">
        <v>3115</v>
      </c>
      <c r="D22" s="91">
        <v>3408</v>
      </c>
      <c r="E22" s="91">
        <v>23978</v>
      </c>
      <c r="F22" s="91">
        <v>15621</v>
      </c>
      <c r="G22" s="115">
        <v>0.12989999999999999</v>
      </c>
      <c r="H22" s="115">
        <v>0.21820000000000001</v>
      </c>
      <c r="I22" s="95">
        <v>2.0699999999999998</v>
      </c>
      <c r="J22" s="116">
        <v>2.42</v>
      </c>
      <c r="K22" s="95">
        <v>1.61</v>
      </c>
      <c r="L22" s="94">
        <v>0.53</v>
      </c>
      <c r="M22" s="96"/>
      <c r="N22" s="117"/>
      <c r="O22" s="98">
        <f t="shared" si="0"/>
        <v>2.14</v>
      </c>
    </row>
    <row r="23" spans="1:15" x14ac:dyDescent="0.25">
      <c r="A23" s="89">
        <v>560052</v>
      </c>
      <c r="B23" s="90" t="s">
        <v>92</v>
      </c>
      <c r="C23" s="91">
        <v>3273</v>
      </c>
      <c r="D23" s="91">
        <v>1317</v>
      </c>
      <c r="E23" s="91">
        <v>13425</v>
      </c>
      <c r="F23" s="91">
        <v>7327</v>
      </c>
      <c r="G23" s="115">
        <v>0.24379999999999999</v>
      </c>
      <c r="H23" s="115">
        <v>0.1797</v>
      </c>
      <c r="I23" s="95">
        <v>4.47</v>
      </c>
      <c r="J23" s="116">
        <v>1.92</v>
      </c>
      <c r="K23" s="95">
        <v>3.4</v>
      </c>
      <c r="L23" s="94">
        <v>0.46</v>
      </c>
      <c r="M23" s="96"/>
      <c r="N23" s="117"/>
      <c r="O23" s="98">
        <f t="shared" si="0"/>
        <v>3.86</v>
      </c>
    </row>
    <row r="24" spans="1:15" x14ac:dyDescent="0.25">
      <c r="A24" s="89">
        <v>560053</v>
      </c>
      <c r="B24" s="90" t="s">
        <v>93</v>
      </c>
      <c r="C24" s="91">
        <v>3096</v>
      </c>
      <c r="D24" s="91">
        <v>239</v>
      </c>
      <c r="E24" s="91">
        <v>9949</v>
      </c>
      <c r="F24" s="91">
        <v>4260</v>
      </c>
      <c r="G24" s="115">
        <v>0.31119999999999998</v>
      </c>
      <c r="H24" s="115">
        <v>5.6099999999999997E-2</v>
      </c>
      <c r="I24" s="95">
        <v>5</v>
      </c>
      <c r="J24" s="116">
        <v>0.28000000000000003</v>
      </c>
      <c r="K24" s="95">
        <v>3.9</v>
      </c>
      <c r="L24" s="94">
        <v>0.06</v>
      </c>
      <c r="M24" s="96"/>
      <c r="N24" s="117"/>
      <c r="O24" s="98">
        <f t="shared" si="0"/>
        <v>3.96</v>
      </c>
    </row>
    <row r="25" spans="1:15" x14ac:dyDescent="0.25">
      <c r="A25" s="89">
        <v>560054</v>
      </c>
      <c r="B25" s="90" t="s">
        <v>94</v>
      </c>
      <c r="C25" s="91">
        <v>2305</v>
      </c>
      <c r="D25" s="91">
        <v>1725</v>
      </c>
      <c r="E25" s="91">
        <v>12228</v>
      </c>
      <c r="F25" s="91">
        <v>9307</v>
      </c>
      <c r="G25" s="115">
        <v>0.1885</v>
      </c>
      <c r="H25" s="115">
        <v>0.18529999999999999</v>
      </c>
      <c r="I25" s="95">
        <v>3.3</v>
      </c>
      <c r="J25" s="116">
        <v>1.99</v>
      </c>
      <c r="K25" s="95">
        <v>2.48</v>
      </c>
      <c r="L25" s="94">
        <v>0.5</v>
      </c>
      <c r="M25" s="96"/>
      <c r="N25" s="117"/>
      <c r="O25" s="98">
        <f t="shared" si="0"/>
        <v>2.98</v>
      </c>
    </row>
    <row r="26" spans="1:15" x14ac:dyDescent="0.25">
      <c r="A26" s="89">
        <v>560055</v>
      </c>
      <c r="B26" s="90" t="s">
        <v>95</v>
      </c>
      <c r="C26" s="91">
        <v>2505</v>
      </c>
      <c r="D26" s="91">
        <v>852</v>
      </c>
      <c r="E26" s="91">
        <v>7438</v>
      </c>
      <c r="F26" s="91">
        <v>4723</v>
      </c>
      <c r="G26" s="115">
        <v>0.33679999999999999</v>
      </c>
      <c r="H26" s="115">
        <v>0.1804</v>
      </c>
      <c r="I26" s="95">
        <v>5</v>
      </c>
      <c r="J26" s="116">
        <v>1.92</v>
      </c>
      <c r="K26" s="95">
        <v>4.05</v>
      </c>
      <c r="L26" s="94">
        <v>0.36</v>
      </c>
      <c r="M26" s="96"/>
      <c r="N26" s="117"/>
      <c r="O26" s="98">
        <f t="shared" si="0"/>
        <v>4.41</v>
      </c>
    </row>
    <row r="27" spans="1:15" x14ac:dyDescent="0.25">
      <c r="A27" s="89">
        <v>560056</v>
      </c>
      <c r="B27" s="90" t="s">
        <v>96</v>
      </c>
      <c r="C27" s="91">
        <v>3059</v>
      </c>
      <c r="D27" s="91">
        <v>1141</v>
      </c>
      <c r="E27" s="91">
        <v>14486</v>
      </c>
      <c r="F27" s="91">
        <v>5093</v>
      </c>
      <c r="G27" s="115">
        <v>0.2112</v>
      </c>
      <c r="H27" s="115">
        <v>0.224</v>
      </c>
      <c r="I27" s="95">
        <v>3.78</v>
      </c>
      <c r="J27" s="116">
        <v>2.5</v>
      </c>
      <c r="K27" s="95">
        <v>3.1</v>
      </c>
      <c r="L27" s="94">
        <v>0.45</v>
      </c>
      <c r="M27" s="96"/>
      <c r="N27" s="117"/>
      <c r="O27" s="98">
        <f t="shared" si="0"/>
        <v>3.55</v>
      </c>
    </row>
    <row r="28" spans="1:15" x14ac:dyDescent="0.25">
      <c r="A28" s="89">
        <v>560057</v>
      </c>
      <c r="B28" s="90" t="s">
        <v>97</v>
      </c>
      <c r="C28" s="91">
        <v>4291</v>
      </c>
      <c r="D28" s="91">
        <v>1441</v>
      </c>
      <c r="E28" s="91">
        <v>16723</v>
      </c>
      <c r="F28" s="91">
        <v>6429</v>
      </c>
      <c r="G28" s="115">
        <v>0.25659999999999999</v>
      </c>
      <c r="H28" s="115">
        <v>0.22409999999999999</v>
      </c>
      <c r="I28" s="95">
        <v>4.74</v>
      </c>
      <c r="J28" s="116">
        <v>2.5</v>
      </c>
      <c r="K28" s="95">
        <v>3.74</v>
      </c>
      <c r="L28" s="94">
        <v>0.53</v>
      </c>
      <c r="M28" s="96"/>
      <c r="N28" s="117"/>
      <c r="O28" s="98">
        <f t="shared" si="0"/>
        <v>4.2699999999999996</v>
      </c>
    </row>
    <row r="29" spans="1:15" x14ac:dyDescent="0.25">
      <c r="A29" s="89">
        <v>560058</v>
      </c>
      <c r="B29" s="90" t="s">
        <v>98</v>
      </c>
      <c r="C29" s="91">
        <v>10349</v>
      </c>
      <c r="D29" s="91">
        <v>2564</v>
      </c>
      <c r="E29" s="91">
        <v>29643</v>
      </c>
      <c r="F29" s="91">
        <v>13147</v>
      </c>
      <c r="G29" s="115">
        <v>0.34910000000000002</v>
      </c>
      <c r="H29" s="115">
        <v>0.19500000000000001</v>
      </c>
      <c r="I29" s="95">
        <v>5</v>
      </c>
      <c r="J29" s="116">
        <v>2.12</v>
      </c>
      <c r="K29" s="95">
        <v>3.9</v>
      </c>
      <c r="L29" s="94">
        <v>0.47</v>
      </c>
      <c r="M29" s="96"/>
      <c r="N29" s="117"/>
      <c r="O29" s="98">
        <f t="shared" si="0"/>
        <v>4.37</v>
      </c>
    </row>
    <row r="30" spans="1:15" x14ac:dyDescent="0.25">
      <c r="A30" s="89">
        <v>560059</v>
      </c>
      <c r="B30" s="90" t="s">
        <v>99</v>
      </c>
      <c r="C30" s="91">
        <v>2236</v>
      </c>
      <c r="D30" s="91">
        <v>455</v>
      </c>
      <c r="E30" s="91">
        <v>7626</v>
      </c>
      <c r="F30" s="91">
        <v>3165</v>
      </c>
      <c r="G30" s="115">
        <v>0.29320000000000002</v>
      </c>
      <c r="H30" s="115">
        <v>0.14380000000000001</v>
      </c>
      <c r="I30" s="95">
        <v>5</v>
      </c>
      <c r="J30" s="116">
        <v>1.44</v>
      </c>
      <c r="K30" s="95">
        <v>4</v>
      </c>
      <c r="L30" s="94">
        <v>0.28999999999999998</v>
      </c>
      <c r="M30" s="96"/>
      <c r="N30" s="117"/>
      <c r="O30" s="98">
        <f t="shared" si="0"/>
        <v>4.29</v>
      </c>
    </row>
    <row r="31" spans="1:15" x14ac:dyDescent="0.25">
      <c r="A31" s="89">
        <v>560060</v>
      </c>
      <c r="B31" s="90" t="s">
        <v>100</v>
      </c>
      <c r="C31" s="91">
        <v>3662</v>
      </c>
      <c r="D31" s="91">
        <v>3000</v>
      </c>
      <c r="E31" s="91">
        <v>12236</v>
      </c>
      <c r="F31" s="91">
        <v>9121</v>
      </c>
      <c r="G31" s="115">
        <v>0.29930000000000001</v>
      </c>
      <c r="H31" s="115">
        <v>0.32890000000000003</v>
      </c>
      <c r="I31" s="95">
        <v>5</v>
      </c>
      <c r="J31" s="116">
        <v>3.89</v>
      </c>
      <c r="K31" s="95">
        <v>3.85</v>
      </c>
      <c r="L31" s="94">
        <v>0.89</v>
      </c>
      <c r="M31" s="96"/>
      <c r="N31" s="117"/>
      <c r="O31" s="98">
        <f t="shared" si="0"/>
        <v>4.74</v>
      </c>
    </row>
    <row r="32" spans="1:15" x14ac:dyDescent="0.25">
      <c r="A32" s="89">
        <v>560061</v>
      </c>
      <c r="B32" s="90" t="s">
        <v>101</v>
      </c>
      <c r="C32" s="91">
        <v>2531</v>
      </c>
      <c r="D32" s="91">
        <v>1144</v>
      </c>
      <c r="E32" s="91">
        <v>7906</v>
      </c>
      <c r="F32" s="91">
        <v>6801</v>
      </c>
      <c r="G32" s="115">
        <v>0.3201</v>
      </c>
      <c r="H32" s="115">
        <v>0.16819999999999999</v>
      </c>
      <c r="I32" s="95">
        <v>5</v>
      </c>
      <c r="J32" s="116">
        <v>1.76</v>
      </c>
      <c r="K32" s="95">
        <v>3.85</v>
      </c>
      <c r="L32" s="94">
        <v>0.4</v>
      </c>
      <c r="M32" s="96"/>
      <c r="N32" s="117"/>
      <c r="O32" s="98">
        <f t="shared" si="0"/>
        <v>4.25</v>
      </c>
    </row>
    <row r="33" spans="1:15" x14ac:dyDescent="0.25">
      <c r="A33" s="89">
        <v>560062</v>
      </c>
      <c r="B33" s="90" t="s">
        <v>102</v>
      </c>
      <c r="C33" s="91">
        <v>1329</v>
      </c>
      <c r="D33" s="91">
        <v>66</v>
      </c>
      <c r="E33" s="91">
        <v>5431</v>
      </c>
      <c r="F33" s="91">
        <v>1897</v>
      </c>
      <c r="G33" s="115">
        <v>0.2447</v>
      </c>
      <c r="H33" s="115">
        <v>3.4799999999999998E-2</v>
      </c>
      <c r="I33" s="95">
        <v>4.49</v>
      </c>
      <c r="J33" s="116">
        <v>0</v>
      </c>
      <c r="K33" s="95">
        <v>3.59</v>
      </c>
      <c r="L33" s="94">
        <v>0</v>
      </c>
      <c r="M33" s="96"/>
      <c r="N33" s="117"/>
      <c r="O33" s="98">
        <f t="shared" si="0"/>
        <v>3.59</v>
      </c>
    </row>
    <row r="34" spans="1:15" x14ac:dyDescent="0.25">
      <c r="A34" s="89">
        <v>560063</v>
      </c>
      <c r="B34" s="90" t="s">
        <v>103</v>
      </c>
      <c r="C34" s="91">
        <v>3284</v>
      </c>
      <c r="D34" s="91">
        <v>649</v>
      </c>
      <c r="E34" s="91">
        <v>7670</v>
      </c>
      <c r="F34" s="91">
        <v>4456</v>
      </c>
      <c r="G34" s="115">
        <v>0.42820000000000003</v>
      </c>
      <c r="H34" s="115">
        <v>0.14560000000000001</v>
      </c>
      <c r="I34" s="95">
        <v>5</v>
      </c>
      <c r="J34" s="116">
        <v>1.46</v>
      </c>
      <c r="K34" s="95">
        <v>3.85</v>
      </c>
      <c r="L34" s="94">
        <v>0.34</v>
      </c>
      <c r="M34" s="96"/>
      <c r="N34" s="117"/>
      <c r="O34" s="98">
        <f t="shared" si="0"/>
        <v>4.1900000000000004</v>
      </c>
    </row>
    <row r="35" spans="1:15" x14ac:dyDescent="0.25">
      <c r="A35" s="89">
        <v>560064</v>
      </c>
      <c r="B35" s="90" t="s">
        <v>104</v>
      </c>
      <c r="C35" s="91">
        <v>14971</v>
      </c>
      <c r="D35" s="91">
        <v>10008</v>
      </c>
      <c r="E35" s="91">
        <v>37426</v>
      </c>
      <c r="F35" s="91">
        <v>26075</v>
      </c>
      <c r="G35" s="115">
        <v>0.4</v>
      </c>
      <c r="H35" s="115">
        <v>0.38379999999999997</v>
      </c>
      <c r="I35" s="95">
        <v>5</v>
      </c>
      <c r="J35" s="116">
        <v>4.6100000000000003</v>
      </c>
      <c r="K35" s="95">
        <v>3.85</v>
      </c>
      <c r="L35" s="94">
        <v>1.06</v>
      </c>
      <c r="M35" s="96"/>
      <c r="N35" s="117"/>
      <c r="O35" s="98">
        <f t="shared" si="0"/>
        <v>4.91</v>
      </c>
    </row>
    <row r="36" spans="1:15" x14ac:dyDescent="0.25">
      <c r="A36" s="89">
        <v>560065</v>
      </c>
      <c r="B36" s="90" t="s">
        <v>105</v>
      </c>
      <c r="C36" s="91">
        <v>5791</v>
      </c>
      <c r="D36" s="91">
        <v>2462</v>
      </c>
      <c r="E36" s="91">
        <v>12443</v>
      </c>
      <c r="F36" s="91">
        <v>5552</v>
      </c>
      <c r="G36" s="115">
        <v>0.46539999999999998</v>
      </c>
      <c r="H36" s="115">
        <v>0.44340000000000002</v>
      </c>
      <c r="I36" s="95">
        <v>5</v>
      </c>
      <c r="J36" s="116">
        <v>5</v>
      </c>
      <c r="K36" s="95">
        <v>4.05</v>
      </c>
      <c r="L36" s="94">
        <v>0.95</v>
      </c>
      <c r="M36" s="96"/>
      <c r="N36" s="117"/>
      <c r="O36" s="98">
        <f t="shared" si="0"/>
        <v>5</v>
      </c>
    </row>
    <row r="37" spans="1:15" x14ac:dyDescent="0.25">
      <c r="A37" s="89">
        <v>560066</v>
      </c>
      <c r="B37" s="90" t="s">
        <v>106</v>
      </c>
      <c r="C37" s="91">
        <v>1457</v>
      </c>
      <c r="D37" s="91">
        <v>309</v>
      </c>
      <c r="E37" s="91">
        <v>8051</v>
      </c>
      <c r="F37" s="91">
        <v>3218</v>
      </c>
      <c r="G37" s="115">
        <v>0.18099999999999999</v>
      </c>
      <c r="H37" s="115">
        <v>9.6000000000000002E-2</v>
      </c>
      <c r="I37" s="95">
        <v>3.15</v>
      </c>
      <c r="J37" s="116">
        <v>0.81</v>
      </c>
      <c r="K37" s="95">
        <v>2.52</v>
      </c>
      <c r="L37" s="94">
        <v>0.16</v>
      </c>
      <c r="M37" s="96"/>
      <c r="N37" s="117"/>
      <c r="O37" s="98">
        <f t="shared" si="0"/>
        <v>2.68</v>
      </c>
    </row>
    <row r="38" spans="1:15" x14ac:dyDescent="0.25">
      <c r="A38" s="89">
        <v>560067</v>
      </c>
      <c r="B38" s="90" t="s">
        <v>107</v>
      </c>
      <c r="C38" s="91">
        <v>1590</v>
      </c>
      <c r="D38" s="91">
        <v>1379</v>
      </c>
      <c r="E38" s="91">
        <v>12048</v>
      </c>
      <c r="F38" s="91">
        <v>7496</v>
      </c>
      <c r="G38" s="115">
        <v>0.13200000000000001</v>
      </c>
      <c r="H38" s="115">
        <v>0.184</v>
      </c>
      <c r="I38" s="95">
        <v>2.11</v>
      </c>
      <c r="J38" s="116">
        <v>1.97</v>
      </c>
      <c r="K38" s="95">
        <v>1.6</v>
      </c>
      <c r="L38" s="94">
        <v>0.47</v>
      </c>
      <c r="M38" s="96"/>
      <c r="N38" s="117"/>
      <c r="O38" s="98">
        <f t="shared" si="0"/>
        <v>2.0699999999999998</v>
      </c>
    </row>
    <row r="39" spans="1:15" x14ac:dyDescent="0.25">
      <c r="A39" s="89">
        <v>560068</v>
      </c>
      <c r="B39" s="90" t="s">
        <v>108</v>
      </c>
      <c r="C39" s="91">
        <v>2894</v>
      </c>
      <c r="D39" s="91">
        <v>1375</v>
      </c>
      <c r="E39" s="91">
        <v>12901</v>
      </c>
      <c r="F39" s="91">
        <v>6289</v>
      </c>
      <c r="G39" s="115">
        <v>0.2243</v>
      </c>
      <c r="H39" s="115">
        <v>0.21859999999999999</v>
      </c>
      <c r="I39" s="95">
        <v>4.0599999999999996</v>
      </c>
      <c r="J39" s="116">
        <v>2.4300000000000002</v>
      </c>
      <c r="K39" s="95">
        <v>3.13</v>
      </c>
      <c r="L39" s="94">
        <v>0.56000000000000005</v>
      </c>
      <c r="M39" s="96"/>
      <c r="N39" s="117"/>
      <c r="O39" s="98">
        <f t="shared" si="0"/>
        <v>3.69</v>
      </c>
    </row>
    <row r="40" spans="1:15" x14ac:dyDescent="0.25">
      <c r="A40" s="89">
        <v>560069</v>
      </c>
      <c r="B40" s="90" t="s">
        <v>109</v>
      </c>
      <c r="C40" s="91">
        <v>6221</v>
      </c>
      <c r="D40" s="91">
        <v>998</v>
      </c>
      <c r="E40" s="91">
        <v>14147</v>
      </c>
      <c r="F40" s="91">
        <v>3766</v>
      </c>
      <c r="G40" s="115">
        <v>0.43969999999999998</v>
      </c>
      <c r="H40" s="115">
        <v>0.26500000000000001</v>
      </c>
      <c r="I40" s="95">
        <v>5</v>
      </c>
      <c r="J40" s="116">
        <v>3.04</v>
      </c>
      <c r="K40" s="95">
        <v>3.9</v>
      </c>
      <c r="L40" s="94">
        <v>0.67</v>
      </c>
      <c r="M40" s="96"/>
      <c r="N40" s="117"/>
      <c r="O40" s="98">
        <f t="shared" si="0"/>
        <v>4.57</v>
      </c>
    </row>
    <row r="41" spans="1:15" x14ac:dyDescent="0.25">
      <c r="A41" s="89">
        <v>560070</v>
      </c>
      <c r="B41" s="90" t="s">
        <v>110</v>
      </c>
      <c r="C41" s="91">
        <v>14256</v>
      </c>
      <c r="D41" s="91">
        <v>6063</v>
      </c>
      <c r="E41" s="91">
        <v>53620</v>
      </c>
      <c r="F41" s="91">
        <v>29285</v>
      </c>
      <c r="G41" s="115">
        <v>0.26590000000000003</v>
      </c>
      <c r="H41" s="115">
        <v>0.20699999999999999</v>
      </c>
      <c r="I41" s="95">
        <v>4.93</v>
      </c>
      <c r="J41" s="116">
        <v>2.2799999999999998</v>
      </c>
      <c r="K41" s="95">
        <v>3.75</v>
      </c>
      <c r="L41" s="94">
        <v>0.55000000000000004</v>
      </c>
      <c r="M41" s="96"/>
      <c r="N41" s="117"/>
      <c r="O41" s="98">
        <f t="shared" si="0"/>
        <v>4.3</v>
      </c>
    </row>
    <row r="42" spans="1:15" x14ac:dyDescent="0.25">
      <c r="A42" s="89">
        <v>560071</v>
      </c>
      <c r="B42" s="90" t="s">
        <v>111</v>
      </c>
      <c r="C42" s="91">
        <v>3665</v>
      </c>
      <c r="D42" s="91">
        <v>3196</v>
      </c>
      <c r="E42" s="91">
        <v>12063</v>
      </c>
      <c r="F42" s="91">
        <v>10747</v>
      </c>
      <c r="G42" s="115">
        <v>0.30380000000000001</v>
      </c>
      <c r="H42" s="115">
        <v>0.2974</v>
      </c>
      <c r="I42" s="95">
        <v>5</v>
      </c>
      <c r="J42" s="116">
        <v>3.47</v>
      </c>
      <c r="K42" s="95">
        <v>3.75</v>
      </c>
      <c r="L42" s="94">
        <v>0.87</v>
      </c>
      <c r="M42" s="96"/>
      <c r="N42" s="117"/>
      <c r="O42" s="98">
        <f t="shared" si="0"/>
        <v>4.62</v>
      </c>
    </row>
    <row r="43" spans="1:15" x14ac:dyDescent="0.25">
      <c r="A43" s="89">
        <v>560072</v>
      </c>
      <c r="B43" s="90" t="s">
        <v>112</v>
      </c>
      <c r="C43" s="91">
        <v>3571</v>
      </c>
      <c r="D43" s="91">
        <v>873</v>
      </c>
      <c r="E43" s="91">
        <v>10031</v>
      </c>
      <c r="F43" s="91">
        <v>6395</v>
      </c>
      <c r="G43" s="115">
        <v>0.35599999999999998</v>
      </c>
      <c r="H43" s="115">
        <v>0.13650000000000001</v>
      </c>
      <c r="I43" s="95">
        <v>5</v>
      </c>
      <c r="J43" s="116">
        <v>1.34</v>
      </c>
      <c r="K43" s="95">
        <v>3.95</v>
      </c>
      <c r="L43" s="94">
        <v>0.28000000000000003</v>
      </c>
      <c r="M43" s="96"/>
      <c r="N43" s="117"/>
      <c r="O43" s="98">
        <f t="shared" si="0"/>
        <v>4.2300000000000004</v>
      </c>
    </row>
    <row r="44" spans="1:15" x14ac:dyDescent="0.25">
      <c r="A44" s="89">
        <v>560073</v>
      </c>
      <c r="B44" s="90" t="s">
        <v>113</v>
      </c>
      <c r="C44" s="91">
        <v>1379</v>
      </c>
      <c r="D44" s="91">
        <v>467</v>
      </c>
      <c r="E44" s="91">
        <v>8418</v>
      </c>
      <c r="F44" s="91">
        <v>2151</v>
      </c>
      <c r="G44" s="115">
        <v>0.1638</v>
      </c>
      <c r="H44" s="115">
        <v>0.21709999999999999</v>
      </c>
      <c r="I44" s="95">
        <v>2.78</v>
      </c>
      <c r="J44" s="116">
        <v>2.41</v>
      </c>
      <c r="K44" s="95">
        <v>2.31</v>
      </c>
      <c r="L44" s="94">
        <v>0.41</v>
      </c>
      <c r="M44" s="96"/>
      <c r="N44" s="117"/>
      <c r="O44" s="98">
        <f t="shared" si="0"/>
        <v>2.72</v>
      </c>
    </row>
    <row r="45" spans="1:15" x14ac:dyDescent="0.25">
      <c r="A45" s="89">
        <v>560074</v>
      </c>
      <c r="B45" s="90" t="s">
        <v>114</v>
      </c>
      <c r="C45" s="91">
        <v>2447</v>
      </c>
      <c r="D45" s="91">
        <v>661</v>
      </c>
      <c r="E45" s="91">
        <v>10664</v>
      </c>
      <c r="F45" s="91">
        <v>5659</v>
      </c>
      <c r="G45" s="115">
        <v>0.22950000000000001</v>
      </c>
      <c r="H45" s="115">
        <v>0.1168</v>
      </c>
      <c r="I45" s="95">
        <v>4.17</v>
      </c>
      <c r="J45" s="116">
        <v>1.08</v>
      </c>
      <c r="K45" s="95">
        <v>3.17</v>
      </c>
      <c r="L45" s="94">
        <v>0.26</v>
      </c>
      <c r="M45" s="96"/>
      <c r="N45" s="117"/>
      <c r="O45" s="98">
        <f t="shared" si="0"/>
        <v>3.43</v>
      </c>
    </row>
    <row r="46" spans="1:15" x14ac:dyDescent="0.25">
      <c r="A46" s="89">
        <v>560075</v>
      </c>
      <c r="B46" s="90" t="s">
        <v>115</v>
      </c>
      <c r="C46" s="91">
        <v>5532</v>
      </c>
      <c r="D46" s="91">
        <v>2248</v>
      </c>
      <c r="E46" s="91">
        <v>25498</v>
      </c>
      <c r="F46" s="91">
        <v>9037</v>
      </c>
      <c r="G46" s="115">
        <v>0.217</v>
      </c>
      <c r="H46" s="115">
        <v>0.24879999999999999</v>
      </c>
      <c r="I46" s="95">
        <v>3.9</v>
      </c>
      <c r="J46" s="116">
        <v>2.83</v>
      </c>
      <c r="K46" s="95">
        <v>3</v>
      </c>
      <c r="L46" s="94">
        <v>0.65</v>
      </c>
      <c r="M46" s="96"/>
      <c r="N46" s="117"/>
      <c r="O46" s="98">
        <f t="shared" si="0"/>
        <v>3.65</v>
      </c>
    </row>
    <row r="47" spans="1:15" x14ac:dyDescent="0.25">
      <c r="A47" s="89">
        <v>560076</v>
      </c>
      <c r="B47" s="90" t="s">
        <v>116</v>
      </c>
      <c r="C47" s="91">
        <v>1043</v>
      </c>
      <c r="D47" s="91">
        <v>297</v>
      </c>
      <c r="E47" s="91">
        <v>3550</v>
      </c>
      <c r="F47" s="91">
        <v>2546</v>
      </c>
      <c r="G47" s="115">
        <v>0.29380000000000001</v>
      </c>
      <c r="H47" s="115">
        <v>0.1167</v>
      </c>
      <c r="I47" s="95">
        <v>5</v>
      </c>
      <c r="J47" s="116">
        <v>1.08</v>
      </c>
      <c r="K47" s="95">
        <v>3.9</v>
      </c>
      <c r="L47" s="94">
        <v>0.24</v>
      </c>
      <c r="M47" s="96"/>
      <c r="N47" s="117"/>
      <c r="O47" s="98">
        <f t="shared" si="0"/>
        <v>4.1399999999999997</v>
      </c>
    </row>
    <row r="48" spans="1:15" x14ac:dyDescent="0.25">
      <c r="A48" s="89">
        <v>560077</v>
      </c>
      <c r="B48" s="90" t="s">
        <v>117</v>
      </c>
      <c r="C48" s="91">
        <v>1794</v>
      </c>
      <c r="D48" s="91">
        <v>953</v>
      </c>
      <c r="E48" s="91">
        <v>11048</v>
      </c>
      <c r="F48" s="91">
        <v>3550</v>
      </c>
      <c r="G48" s="115">
        <v>0.16239999999999999</v>
      </c>
      <c r="H48" s="115">
        <v>0.26850000000000002</v>
      </c>
      <c r="I48" s="95">
        <v>2.75</v>
      </c>
      <c r="J48" s="116">
        <v>3.09</v>
      </c>
      <c r="K48" s="95">
        <v>2.2799999999999998</v>
      </c>
      <c r="L48" s="94">
        <v>0.53</v>
      </c>
      <c r="M48" s="96"/>
      <c r="N48" s="117"/>
      <c r="O48" s="98">
        <f t="shared" si="0"/>
        <v>2.81</v>
      </c>
    </row>
    <row r="49" spans="1:15" x14ac:dyDescent="0.25">
      <c r="A49" s="89">
        <v>560078</v>
      </c>
      <c r="B49" s="90" t="s">
        <v>118</v>
      </c>
      <c r="C49" s="91">
        <v>7672</v>
      </c>
      <c r="D49" s="91">
        <v>7781</v>
      </c>
      <c r="E49" s="91">
        <v>25655</v>
      </c>
      <c r="F49" s="91">
        <v>15958</v>
      </c>
      <c r="G49" s="115">
        <v>0.29899999999999999</v>
      </c>
      <c r="H49" s="115">
        <v>0.48759999999999998</v>
      </c>
      <c r="I49" s="95">
        <v>5</v>
      </c>
      <c r="J49" s="116">
        <v>5</v>
      </c>
      <c r="K49" s="95">
        <v>3.75</v>
      </c>
      <c r="L49" s="94">
        <v>1.25</v>
      </c>
      <c r="M49" s="96"/>
      <c r="N49" s="117"/>
      <c r="O49" s="98">
        <f t="shared" si="0"/>
        <v>5</v>
      </c>
    </row>
    <row r="50" spans="1:15" x14ac:dyDescent="0.25">
      <c r="A50" s="89">
        <v>560079</v>
      </c>
      <c r="B50" s="90" t="s">
        <v>119</v>
      </c>
      <c r="C50" s="91">
        <v>8168</v>
      </c>
      <c r="D50" s="91">
        <v>3214</v>
      </c>
      <c r="E50" s="91">
        <v>35753</v>
      </c>
      <c r="F50" s="91">
        <v>15853</v>
      </c>
      <c r="G50" s="115">
        <v>0.22850000000000001</v>
      </c>
      <c r="H50" s="115">
        <v>0.20269999999999999</v>
      </c>
      <c r="I50" s="95">
        <v>4.1500000000000004</v>
      </c>
      <c r="J50" s="116">
        <v>2.2200000000000002</v>
      </c>
      <c r="K50" s="95">
        <v>0</v>
      </c>
      <c r="L50" s="94">
        <v>0.49</v>
      </c>
      <c r="M50" s="96">
        <v>1</v>
      </c>
      <c r="N50" s="117"/>
      <c r="O50" s="98">
        <f t="shared" si="0"/>
        <v>0.49</v>
      </c>
    </row>
    <row r="51" spans="1:15" x14ac:dyDescent="0.25">
      <c r="A51" s="89">
        <v>560080</v>
      </c>
      <c r="B51" s="90" t="s">
        <v>120</v>
      </c>
      <c r="C51" s="91">
        <v>1809</v>
      </c>
      <c r="D51" s="91">
        <v>782</v>
      </c>
      <c r="E51" s="91">
        <v>11894</v>
      </c>
      <c r="F51" s="91">
        <v>8650</v>
      </c>
      <c r="G51" s="115">
        <v>0.15210000000000001</v>
      </c>
      <c r="H51" s="115">
        <v>9.0399999999999994E-2</v>
      </c>
      <c r="I51" s="95">
        <v>2.54</v>
      </c>
      <c r="J51" s="116">
        <v>0.74</v>
      </c>
      <c r="K51" s="95">
        <v>1.96</v>
      </c>
      <c r="L51" s="94">
        <v>0.17</v>
      </c>
      <c r="M51" s="96"/>
      <c r="N51" s="117"/>
      <c r="O51" s="98">
        <f t="shared" si="0"/>
        <v>2.13</v>
      </c>
    </row>
    <row r="52" spans="1:15" x14ac:dyDescent="0.25">
      <c r="A52" s="89">
        <v>560081</v>
      </c>
      <c r="B52" s="90" t="s">
        <v>121</v>
      </c>
      <c r="C52" s="91">
        <v>2294</v>
      </c>
      <c r="D52" s="91">
        <v>1057</v>
      </c>
      <c r="E52" s="91">
        <v>8427</v>
      </c>
      <c r="F52" s="91">
        <v>6393</v>
      </c>
      <c r="G52" s="115">
        <v>0.2722</v>
      </c>
      <c r="H52" s="115">
        <v>0.1653</v>
      </c>
      <c r="I52" s="95">
        <v>5</v>
      </c>
      <c r="J52" s="116">
        <v>1.73</v>
      </c>
      <c r="K52" s="95">
        <v>3.75</v>
      </c>
      <c r="L52" s="94">
        <v>0.43</v>
      </c>
      <c r="M52" s="96"/>
      <c r="N52" s="117"/>
      <c r="O52" s="98">
        <f t="shared" si="0"/>
        <v>4.18</v>
      </c>
    </row>
    <row r="53" spans="1:15" x14ac:dyDescent="0.25">
      <c r="A53" s="89">
        <v>560082</v>
      </c>
      <c r="B53" s="90" t="s">
        <v>122</v>
      </c>
      <c r="C53" s="91">
        <v>2119</v>
      </c>
      <c r="D53" s="91">
        <v>1027</v>
      </c>
      <c r="E53" s="91">
        <v>13068</v>
      </c>
      <c r="F53" s="91">
        <v>5086</v>
      </c>
      <c r="G53" s="115">
        <v>0.16220000000000001</v>
      </c>
      <c r="H53" s="115">
        <v>0.2019</v>
      </c>
      <c r="I53" s="95">
        <v>2.75</v>
      </c>
      <c r="J53" s="116">
        <v>2.21</v>
      </c>
      <c r="K53" s="95">
        <v>2.2000000000000002</v>
      </c>
      <c r="L53" s="94">
        <v>0.44</v>
      </c>
      <c r="M53" s="96"/>
      <c r="N53" s="117"/>
      <c r="O53" s="98">
        <f t="shared" si="0"/>
        <v>2.64</v>
      </c>
    </row>
    <row r="54" spans="1:15" x14ac:dyDescent="0.25">
      <c r="A54" s="89">
        <v>560083</v>
      </c>
      <c r="B54" s="90" t="s">
        <v>123</v>
      </c>
      <c r="C54" s="91">
        <v>2834</v>
      </c>
      <c r="D54" s="91">
        <v>780</v>
      </c>
      <c r="E54" s="91">
        <v>11152</v>
      </c>
      <c r="F54" s="91">
        <v>4349</v>
      </c>
      <c r="G54" s="115">
        <v>0.25409999999999999</v>
      </c>
      <c r="H54" s="115">
        <v>0.1794</v>
      </c>
      <c r="I54" s="95">
        <v>4.6900000000000004</v>
      </c>
      <c r="J54" s="116">
        <v>1.91</v>
      </c>
      <c r="K54" s="95">
        <v>3.8</v>
      </c>
      <c r="L54" s="94">
        <v>0.36</v>
      </c>
      <c r="M54" s="96"/>
      <c r="N54" s="117"/>
      <c r="O54" s="98">
        <f t="shared" si="0"/>
        <v>4.16</v>
      </c>
    </row>
    <row r="55" spans="1:15" x14ac:dyDescent="0.25">
      <c r="A55" s="89">
        <v>560084</v>
      </c>
      <c r="B55" s="90" t="s">
        <v>124</v>
      </c>
      <c r="C55" s="91">
        <v>810</v>
      </c>
      <c r="D55" s="91">
        <v>433</v>
      </c>
      <c r="E55" s="91">
        <v>7864</v>
      </c>
      <c r="F55" s="91">
        <v>3920</v>
      </c>
      <c r="G55" s="115">
        <v>0.10299999999999999</v>
      </c>
      <c r="H55" s="115">
        <v>0.1105</v>
      </c>
      <c r="I55" s="95">
        <v>1.5</v>
      </c>
      <c r="J55" s="116">
        <v>1</v>
      </c>
      <c r="K55" s="95">
        <v>1.1100000000000001</v>
      </c>
      <c r="L55" s="94">
        <v>0.26</v>
      </c>
      <c r="M55" s="96"/>
      <c r="N55" s="117"/>
      <c r="O55" s="98">
        <f t="shared" si="0"/>
        <v>1.37</v>
      </c>
    </row>
    <row r="56" spans="1:15" ht="26.25" x14ac:dyDescent="0.25">
      <c r="A56" s="89">
        <v>560085</v>
      </c>
      <c r="B56" s="90" t="s">
        <v>125</v>
      </c>
      <c r="C56" s="91">
        <v>1654</v>
      </c>
      <c r="D56" s="91">
        <v>58</v>
      </c>
      <c r="E56" s="91">
        <v>8259</v>
      </c>
      <c r="F56" s="91">
        <v>671</v>
      </c>
      <c r="G56" s="115">
        <v>0.20030000000000001</v>
      </c>
      <c r="H56" s="115">
        <v>8.6400000000000005E-2</v>
      </c>
      <c r="I56" s="95">
        <v>3.55</v>
      </c>
      <c r="J56" s="116">
        <v>0.68</v>
      </c>
      <c r="K56" s="95">
        <v>3.37</v>
      </c>
      <c r="L56" s="94">
        <v>0.03</v>
      </c>
      <c r="M56" s="96"/>
      <c r="N56" s="117"/>
      <c r="O56" s="98">
        <f t="shared" si="0"/>
        <v>3.4</v>
      </c>
    </row>
    <row r="57" spans="1:15" ht="26.25" x14ac:dyDescent="0.25">
      <c r="A57" s="89">
        <v>560086</v>
      </c>
      <c r="B57" s="90" t="s">
        <v>126</v>
      </c>
      <c r="C57" s="91">
        <v>2437</v>
      </c>
      <c r="D57" s="91">
        <v>88</v>
      </c>
      <c r="E57" s="91">
        <v>7309</v>
      </c>
      <c r="F57" s="91">
        <v>443</v>
      </c>
      <c r="G57" s="115">
        <v>0.33339999999999997</v>
      </c>
      <c r="H57" s="115">
        <v>0.1986</v>
      </c>
      <c r="I57" s="95">
        <v>5</v>
      </c>
      <c r="J57" s="116">
        <v>2.17</v>
      </c>
      <c r="K57" s="95">
        <v>4.8</v>
      </c>
      <c r="L57" s="94">
        <v>0.09</v>
      </c>
      <c r="M57" s="96"/>
      <c r="N57" s="117"/>
      <c r="O57" s="98">
        <f t="shared" si="0"/>
        <v>4.8899999999999997</v>
      </c>
    </row>
    <row r="58" spans="1:15" x14ac:dyDescent="0.25">
      <c r="A58" s="89">
        <v>560087</v>
      </c>
      <c r="B58" s="90" t="s">
        <v>127</v>
      </c>
      <c r="C58" s="91">
        <v>2134</v>
      </c>
      <c r="D58" s="91">
        <v>0</v>
      </c>
      <c r="E58" s="91">
        <v>19020</v>
      </c>
      <c r="F58" s="91">
        <v>0</v>
      </c>
      <c r="G58" s="115">
        <v>0.11219999999999999</v>
      </c>
      <c r="H58" s="115">
        <v>0</v>
      </c>
      <c r="I58" s="95">
        <v>1.7</v>
      </c>
      <c r="J58" s="116">
        <v>0</v>
      </c>
      <c r="K58" s="95">
        <v>1.7</v>
      </c>
      <c r="L58" s="94">
        <v>0</v>
      </c>
      <c r="M58" s="96"/>
      <c r="N58" s="117"/>
      <c r="O58" s="98">
        <f t="shared" si="0"/>
        <v>1.7</v>
      </c>
    </row>
    <row r="59" spans="1:15" ht="26.25" x14ac:dyDescent="0.25">
      <c r="A59" s="89">
        <v>560088</v>
      </c>
      <c r="B59" s="90" t="s">
        <v>128</v>
      </c>
      <c r="C59" s="91">
        <v>962</v>
      </c>
      <c r="D59" s="91">
        <v>0</v>
      </c>
      <c r="E59" s="91">
        <v>4181</v>
      </c>
      <c r="F59" s="91">
        <v>0</v>
      </c>
      <c r="G59" s="115">
        <v>0.2301</v>
      </c>
      <c r="H59" s="115">
        <v>0</v>
      </c>
      <c r="I59" s="95">
        <v>4.18</v>
      </c>
      <c r="J59" s="116">
        <v>0</v>
      </c>
      <c r="K59" s="95">
        <v>4.18</v>
      </c>
      <c r="L59" s="94">
        <v>0</v>
      </c>
      <c r="M59" s="96"/>
      <c r="N59" s="117"/>
      <c r="O59" s="98">
        <f t="shared" si="0"/>
        <v>4.18</v>
      </c>
    </row>
    <row r="60" spans="1:15" ht="26.25" x14ac:dyDescent="0.25">
      <c r="A60" s="89">
        <v>560089</v>
      </c>
      <c r="B60" s="90" t="s">
        <v>129</v>
      </c>
      <c r="C60" s="91">
        <v>404</v>
      </c>
      <c r="D60" s="91">
        <v>0</v>
      </c>
      <c r="E60" s="91">
        <v>3045</v>
      </c>
      <c r="F60" s="91">
        <v>3</v>
      </c>
      <c r="G60" s="115">
        <v>0.13270000000000001</v>
      </c>
      <c r="H60" s="115">
        <v>0</v>
      </c>
      <c r="I60" s="95">
        <v>2.13</v>
      </c>
      <c r="J60" s="116">
        <v>0</v>
      </c>
      <c r="K60" s="95">
        <v>2.13</v>
      </c>
      <c r="L60" s="94">
        <v>0</v>
      </c>
      <c r="M60" s="96"/>
      <c r="N60" s="117"/>
      <c r="O60" s="98">
        <f t="shared" si="0"/>
        <v>2.13</v>
      </c>
    </row>
    <row r="61" spans="1:15" ht="26.25" x14ac:dyDescent="0.25">
      <c r="A61" s="89">
        <v>560096</v>
      </c>
      <c r="B61" s="90" t="s">
        <v>130</v>
      </c>
      <c r="C61" s="91">
        <v>3</v>
      </c>
      <c r="D61" s="91">
        <v>41</v>
      </c>
      <c r="E61" s="91">
        <v>95</v>
      </c>
      <c r="F61" s="91">
        <v>56</v>
      </c>
      <c r="G61" s="115">
        <v>3.1600000000000003E-2</v>
      </c>
      <c r="H61" s="115">
        <v>0.73209999999999997</v>
      </c>
      <c r="I61" s="95">
        <v>0</v>
      </c>
      <c r="J61" s="116">
        <v>5</v>
      </c>
      <c r="K61" s="95">
        <v>0</v>
      </c>
      <c r="L61" s="94">
        <v>0.35</v>
      </c>
      <c r="M61" s="96"/>
      <c r="N61" s="117"/>
      <c r="O61" s="98">
        <f t="shared" si="0"/>
        <v>0.35</v>
      </c>
    </row>
    <row r="62" spans="1:15" x14ac:dyDescent="0.25">
      <c r="A62" s="89">
        <v>560098</v>
      </c>
      <c r="B62" s="90" t="s">
        <v>131</v>
      </c>
      <c r="C62" s="91">
        <v>113</v>
      </c>
      <c r="D62" s="91">
        <v>0</v>
      </c>
      <c r="E62" s="91">
        <v>644</v>
      </c>
      <c r="F62" s="91">
        <v>0</v>
      </c>
      <c r="G62" s="115">
        <v>0.17549999999999999</v>
      </c>
      <c r="H62" s="115">
        <v>0</v>
      </c>
      <c r="I62" s="95">
        <v>3.03</v>
      </c>
      <c r="J62" s="116">
        <v>0</v>
      </c>
      <c r="K62" s="95">
        <v>3.03</v>
      </c>
      <c r="L62" s="94">
        <v>0</v>
      </c>
      <c r="M62" s="96"/>
      <c r="N62" s="117"/>
      <c r="O62" s="98">
        <f t="shared" si="0"/>
        <v>3.03</v>
      </c>
    </row>
    <row r="63" spans="1:15" ht="26.25" x14ac:dyDescent="0.25">
      <c r="A63" s="89">
        <v>560099</v>
      </c>
      <c r="B63" s="90" t="s">
        <v>132</v>
      </c>
      <c r="C63" s="91">
        <v>126</v>
      </c>
      <c r="D63" s="91">
        <v>13</v>
      </c>
      <c r="E63" s="91">
        <v>565</v>
      </c>
      <c r="F63" s="91">
        <v>35</v>
      </c>
      <c r="G63" s="115">
        <v>0.223</v>
      </c>
      <c r="H63" s="115">
        <v>0.37140000000000001</v>
      </c>
      <c r="I63" s="95">
        <v>4.03</v>
      </c>
      <c r="J63" s="116">
        <v>4.45</v>
      </c>
      <c r="K63" s="95">
        <v>3.79</v>
      </c>
      <c r="L63" s="94">
        <v>0.27</v>
      </c>
      <c r="M63" s="96"/>
      <c r="N63" s="117"/>
      <c r="O63" s="98">
        <f t="shared" si="0"/>
        <v>4.0599999999999996</v>
      </c>
    </row>
    <row r="64" spans="1:15" ht="39" x14ac:dyDescent="0.25">
      <c r="A64" s="89">
        <v>560206</v>
      </c>
      <c r="B64" s="90" t="s">
        <v>133</v>
      </c>
      <c r="C64" s="91">
        <v>11887</v>
      </c>
      <c r="D64" s="91">
        <v>10</v>
      </c>
      <c r="E64" s="91">
        <v>61063</v>
      </c>
      <c r="F64" s="91">
        <v>69</v>
      </c>
      <c r="G64" s="115">
        <v>0.19470000000000001</v>
      </c>
      <c r="H64" s="115">
        <v>0.1449</v>
      </c>
      <c r="I64" s="95">
        <v>3.44</v>
      </c>
      <c r="J64" s="116">
        <v>1.46</v>
      </c>
      <c r="K64" s="95">
        <v>3.44</v>
      </c>
      <c r="L64" s="94">
        <v>0</v>
      </c>
      <c r="M64" s="96"/>
      <c r="N64" s="117"/>
      <c r="O64" s="98">
        <f t="shared" si="0"/>
        <v>3.44</v>
      </c>
    </row>
    <row r="65" spans="1:15" ht="39" x14ac:dyDescent="0.25">
      <c r="A65" s="99">
        <v>560214</v>
      </c>
      <c r="B65" s="90" t="s">
        <v>134</v>
      </c>
      <c r="C65" s="91">
        <v>8628</v>
      </c>
      <c r="D65" s="91">
        <v>3559</v>
      </c>
      <c r="E65" s="91">
        <v>57614</v>
      </c>
      <c r="F65" s="91">
        <v>39683</v>
      </c>
      <c r="G65" s="115">
        <v>0.14979999999999999</v>
      </c>
      <c r="H65" s="115">
        <v>8.9700000000000002E-2</v>
      </c>
      <c r="I65" s="95">
        <v>2.4900000000000002</v>
      </c>
      <c r="J65" s="116">
        <v>0.73</v>
      </c>
      <c r="K65" s="95">
        <v>1.89</v>
      </c>
      <c r="L65" s="94">
        <v>0.18</v>
      </c>
      <c r="M65" s="100"/>
      <c r="N65" s="117"/>
      <c r="O65" s="98">
        <f t="shared" si="0"/>
        <v>2.0699999999999998</v>
      </c>
    </row>
    <row r="66" spans="1:15" s="108" customFormat="1" ht="12.75" x14ac:dyDescent="0.2">
      <c r="A66" s="101"/>
      <c r="B66" s="102" t="s">
        <v>135</v>
      </c>
      <c r="C66" s="118">
        <v>331432</v>
      </c>
      <c r="D66" s="118">
        <v>208517</v>
      </c>
      <c r="E66" s="118">
        <v>1241514</v>
      </c>
      <c r="F66" s="118">
        <v>780816</v>
      </c>
      <c r="G66" s="115">
        <v>0.26700000000000002</v>
      </c>
      <c r="H66" s="115">
        <v>0.2671</v>
      </c>
      <c r="I66" s="119"/>
      <c r="J66" s="120"/>
      <c r="K66" s="95"/>
      <c r="L66" s="105"/>
      <c r="M66" s="121"/>
      <c r="N66" s="97"/>
      <c r="O66" s="107"/>
    </row>
    <row r="67" spans="1:15" x14ac:dyDescent="0.25">
      <c r="A67" s="122"/>
      <c r="B67" s="108"/>
      <c r="D67" s="108"/>
      <c r="F67" s="108"/>
      <c r="H67" s="124"/>
    </row>
    <row r="68" spans="1:15" x14ac:dyDescent="0.25">
      <c r="A68" s="122"/>
      <c r="B68" s="108"/>
      <c r="D68" s="108"/>
      <c r="F68" s="108"/>
      <c r="H68" s="124"/>
    </row>
    <row r="69" spans="1:15" x14ac:dyDescent="0.25">
      <c r="A69" s="122"/>
      <c r="B69" s="108"/>
      <c r="D69" s="108"/>
      <c r="F69" s="108"/>
      <c r="H69" s="124"/>
    </row>
    <row r="70" spans="1:15" x14ac:dyDescent="0.25">
      <c r="A70" s="122"/>
      <c r="B70" s="108"/>
      <c r="D70" s="108"/>
      <c r="F70" s="108"/>
      <c r="H70" s="124"/>
    </row>
    <row r="71" spans="1:15" x14ac:dyDescent="0.25">
      <c r="A71" s="122"/>
      <c r="B71" s="108"/>
      <c r="D71" s="108"/>
      <c r="F71" s="108"/>
      <c r="H71" s="124"/>
    </row>
    <row r="72" spans="1:15" x14ac:dyDescent="0.25">
      <c r="A72" s="122"/>
      <c r="B72" s="108"/>
      <c r="D72" s="108"/>
      <c r="F72" s="108"/>
      <c r="H72" s="124"/>
    </row>
    <row r="73" spans="1:15" x14ac:dyDescent="0.25">
      <c r="A73" s="122"/>
      <c r="B73" s="108"/>
      <c r="D73" s="108"/>
      <c r="F73" s="108"/>
      <c r="H73" s="124"/>
    </row>
    <row r="74" spans="1:15" x14ac:dyDescent="0.25">
      <c r="A74" s="122"/>
      <c r="B74" s="108"/>
      <c r="D74" s="108"/>
      <c r="F74" s="108"/>
      <c r="H74" s="124"/>
    </row>
    <row r="75" spans="1:15" x14ac:dyDescent="0.25">
      <c r="A75" s="122"/>
      <c r="B75" s="108"/>
      <c r="D75" s="108"/>
      <c r="F75" s="108"/>
      <c r="H75" s="124"/>
    </row>
    <row r="76" spans="1:15" x14ac:dyDescent="0.25">
      <c r="A76" s="122"/>
      <c r="B76" s="108"/>
      <c r="D76" s="108"/>
      <c r="F76" s="108"/>
      <c r="H76" s="124"/>
    </row>
    <row r="77" spans="1:15" x14ac:dyDescent="0.25">
      <c r="A77" s="122"/>
      <c r="B77" s="108"/>
      <c r="D77" s="108"/>
      <c r="F77" s="108"/>
      <c r="H77" s="124"/>
    </row>
    <row r="78" spans="1:15" x14ac:dyDescent="0.25">
      <c r="A78" s="122"/>
      <c r="B78" s="108"/>
      <c r="D78" s="108"/>
      <c r="F78" s="108"/>
      <c r="H78" s="124"/>
    </row>
    <row r="79" spans="1:15" x14ac:dyDescent="0.25">
      <c r="A79" s="122"/>
      <c r="B79" s="108"/>
      <c r="D79" s="108"/>
      <c r="F79" s="108"/>
      <c r="H79" s="124"/>
    </row>
    <row r="80" spans="1:15" x14ac:dyDescent="0.25">
      <c r="A80" s="122"/>
      <c r="B80" s="108"/>
      <c r="D80" s="108"/>
      <c r="F80" s="108"/>
      <c r="H80" s="124"/>
    </row>
    <row r="81" spans="1:8" x14ac:dyDescent="0.25">
      <c r="A81" s="122"/>
      <c r="B81" s="108"/>
      <c r="D81" s="108"/>
      <c r="F81" s="108"/>
      <c r="H81" s="124"/>
    </row>
    <row r="82" spans="1:8" x14ac:dyDescent="0.25">
      <c r="A82" s="122"/>
      <c r="B82" s="108"/>
      <c r="D82" s="108"/>
      <c r="F82" s="108"/>
      <c r="H82" s="124"/>
    </row>
    <row r="83" spans="1:8" x14ac:dyDescent="0.25">
      <c r="A83" s="122"/>
      <c r="B83" s="108"/>
      <c r="D83" s="108"/>
      <c r="F83" s="108"/>
      <c r="H83" s="124"/>
    </row>
    <row r="84" spans="1:8" x14ac:dyDescent="0.25">
      <c r="A84" s="122"/>
      <c r="B84" s="108"/>
      <c r="D84" s="108"/>
      <c r="F84" s="108"/>
      <c r="H84" s="124"/>
    </row>
    <row r="85" spans="1:8" x14ac:dyDescent="0.25">
      <c r="A85" s="122"/>
      <c r="B85" s="108"/>
      <c r="D85" s="108"/>
      <c r="F85" s="108"/>
      <c r="H85" s="124"/>
    </row>
    <row r="86" spans="1:8" x14ac:dyDescent="0.25">
      <c r="A86" s="122"/>
      <c r="B86" s="108"/>
      <c r="D86" s="108"/>
      <c r="F86" s="108"/>
      <c r="H86" s="124"/>
    </row>
    <row r="87" spans="1:8" x14ac:dyDescent="0.25">
      <c r="A87" s="122"/>
      <c r="B87" s="108"/>
      <c r="D87" s="108"/>
      <c r="F87" s="108"/>
      <c r="H87" s="124"/>
    </row>
    <row r="88" spans="1:8" x14ac:dyDescent="0.25">
      <c r="A88" s="122"/>
      <c r="B88" s="108"/>
      <c r="D88" s="108"/>
      <c r="F88" s="108"/>
      <c r="H88" s="124"/>
    </row>
    <row r="89" spans="1:8" x14ac:dyDescent="0.25">
      <c r="A89" s="122"/>
      <c r="B89" s="108"/>
      <c r="D89" s="108"/>
      <c r="F89" s="108"/>
      <c r="H89" s="124"/>
    </row>
    <row r="90" spans="1:8" x14ac:dyDescent="0.25">
      <c r="A90" s="122"/>
      <c r="B90" s="108"/>
      <c r="D90" s="108"/>
      <c r="F90" s="108"/>
      <c r="H90" s="124"/>
    </row>
    <row r="91" spans="1:8" x14ac:dyDescent="0.25">
      <c r="A91" s="122"/>
      <c r="B91" s="108"/>
      <c r="D91" s="108"/>
      <c r="F91" s="108"/>
      <c r="H91" s="124"/>
    </row>
    <row r="92" spans="1:8" x14ac:dyDescent="0.25">
      <c r="A92" s="122"/>
      <c r="B92" s="108"/>
      <c r="D92" s="108"/>
      <c r="F92" s="108"/>
      <c r="H92" s="124"/>
    </row>
    <row r="93" spans="1:8" x14ac:dyDescent="0.25">
      <c r="A93" s="122"/>
      <c r="B93" s="108"/>
      <c r="D93" s="108"/>
      <c r="F93" s="108"/>
      <c r="H93" s="124"/>
    </row>
    <row r="94" spans="1:8" x14ac:dyDescent="0.25">
      <c r="A94" s="122"/>
      <c r="B94" s="108"/>
      <c r="D94" s="108"/>
      <c r="F94" s="108"/>
      <c r="H94" s="124"/>
    </row>
    <row r="95" spans="1:8" x14ac:dyDescent="0.25">
      <c r="A95" s="122"/>
      <c r="B95" s="108"/>
      <c r="D95" s="108"/>
      <c r="F95" s="108"/>
      <c r="H95" s="124"/>
    </row>
    <row r="96" spans="1:8" x14ac:dyDescent="0.25">
      <c r="A96" s="122"/>
      <c r="B96" s="108"/>
      <c r="D96" s="108"/>
      <c r="F96" s="108"/>
      <c r="H96" s="124"/>
    </row>
    <row r="97" spans="1:8" x14ac:dyDescent="0.25">
      <c r="A97" s="122"/>
      <c r="B97" s="108"/>
      <c r="D97" s="108"/>
      <c r="F97" s="108"/>
      <c r="H97" s="124"/>
    </row>
    <row r="98" spans="1:8" x14ac:dyDescent="0.25">
      <c r="A98" s="122"/>
      <c r="B98" s="108"/>
      <c r="D98" s="108"/>
      <c r="F98" s="108"/>
      <c r="H98" s="124"/>
    </row>
    <row r="99" spans="1:8" x14ac:dyDescent="0.25">
      <c r="A99" s="122"/>
      <c r="B99" s="108"/>
      <c r="D99" s="108"/>
      <c r="F99" s="108"/>
      <c r="H99" s="124"/>
    </row>
    <row r="100" spans="1:8" x14ac:dyDescent="0.25">
      <c r="A100" s="122"/>
      <c r="B100" s="108"/>
      <c r="D100" s="108"/>
      <c r="F100" s="108"/>
      <c r="H100" s="124"/>
    </row>
    <row r="101" spans="1:8" x14ac:dyDescent="0.25">
      <c r="A101" s="122"/>
      <c r="B101" s="108"/>
      <c r="D101" s="108"/>
      <c r="F101" s="108"/>
      <c r="H101" s="124"/>
    </row>
    <row r="102" spans="1:8" x14ac:dyDescent="0.25">
      <c r="A102" s="122"/>
      <c r="B102" s="108"/>
      <c r="D102" s="108"/>
      <c r="F102" s="108"/>
      <c r="H102" s="124"/>
    </row>
    <row r="103" spans="1:8" x14ac:dyDescent="0.25">
      <c r="A103" s="122"/>
      <c r="B103" s="108"/>
      <c r="D103" s="108"/>
      <c r="F103" s="108"/>
      <c r="H103" s="124"/>
    </row>
    <row r="104" spans="1:8" x14ac:dyDescent="0.25">
      <c r="A104" s="122"/>
      <c r="B104" s="108"/>
      <c r="D104" s="108"/>
      <c r="F104" s="108"/>
      <c r="H104" s="124"/>
    </row>
    <row r="105" spans="1:8" x14ac:dyDescent="0.25">
      <c r="A105" s="122"/>
      <c r="B105" s="108"/>
      <c r="D105" s="108"/>
      <c r="F105" s="108"/>
      <c r="H105" s="124"/>
    </row>
    <row r="106" spans="1:8" x14ac:dyDescent="0.25">
      <c r="A106" s="122"/>
      <c r="B106" s="108"/>
      <c r="D106" s="108"/>
      <c r="F106" s="108"/>
      <c r="H106" s="124"/>
    </row>
  </sheetData>
  <mergeCells count="11">
    <mergeCell ref="M4:N4"/>
    <mergeCell ref="M1:O1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78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view="pageBreakPreview" zoomScale="98" zoomScaleNormal="100" zoomScaleSheetLayoutView="98" workbookViewId="0">
      <pane xSplit="2" ySplit="5" topLeftCell="C14" activePane="bottomRight" state="frozen"/>
      <selection pane="topRight" activeCell="C1" sqref="C1"/>
      <selection pane="bottomLeft" activeCell="A6" sqref="A6"/>
      <selection pane="bottomRight" activeCell="M1" sqref="M1:O1"/>
    </sheetView>
  </sheetViews>
  <sheetFormatPr defaultRowHeight="15" x14ac:dyDescent="0.25"/>
  <cols>
    <col min="1" max="1" width="7" style="70" bestFit="1" customWidth="1"/>
    <col min="2" max="2" width="28.7109375" customWidth="1"/>
    <col min="3" max="3" width="13.5703125" customWidth="1"/>
    <col min="4" max="4" width="12.7109375" customWidth="1"/>
    <col min="5" max="5" width="12.140625" customWidth="1"/>
    <col min="6" max="6" width="9" customWidth="1"/>
    <col min="7" max="7" width="10.85546875" style="72" customWidth="1"/>
    <col min="8" max="8" width="9.28515625" style="72" customWidth="1"/>
    <col min="9" max="9" width="9.7109375" style="108" customWidth="1"/>
    <col min="10" max="10" width="7.28515625" style="108" customWidth="1"/>
    <col min="11" max="11" width="10.5703125" style="74" customWidth="1"/>
    <col min="12" max="12" width="11.5703125" style="75" customWidth="1"/>
    <col min="13" max="13" width="9.28515625" style="110" customWidth="1"/>
    <col min="14" max="14" width="5.5703125" style="110" customWidth="1"/>
    <col min="15" max="15" width="17.140625" style="108" bestFit="1" customWidth="1"/>
    <col min="255" max="255" width="7" bestFit="1" customWidth="1"/>
    <col min="256" max="256" width="28.7109375" customWidth="1"/>
    <col min="257" max="257" width="13.5703125" customWidth="1"/>
    <col min="258" max="258" width="12.7109375" customWidth="1"/>
    <col min="259" max="259" width="12.140625" customWidth="1"/>
    <col min="260" max="260" width="9" customWidth="1"/>
    <col min="261" max="261" width="10.85546875" customWidth="1"/>
    <col min="262" max="262" width="9.28515625" customWidth="1"/>
    <col min="263" max="263" width="9.7109375" customWidth="1"/>
    <col min="264" max="264" width="7.28515625" customWidth="1"/>
    <col min="265" max="265" width="10.5703125" customWidth="1"/>
    <col min="266" max="266" width="11.5703125" customWidth="1"/>
    <col min="267" max="267" width="9.28515625" customWidth="1"/>
    <col min="268" max="268" width="5.5703125" customWidth="1"/>
    <col min="269" max="269" width="17.140625" bestFit="1" customWidth="1"/>
    <col min="511" max="511" width="7" bestFit="1" customWidth="1"/>
    <col min="512" max="512" width="28.7109375" customWidth="1"/>
    <col min="513" max="513" width="13.5703125" customWidth="1"/>
    <col min="514" max="514" width="12.7109375" customWidth="1"/>
    <col min="515" max="515" width="12.140625" customWidth="1"/>
    <col min="516" max="516" width="9" customWidth="1"/>
    <col min="517" max="517" width="10.85546875" customWidth="1"/>
    <col min="518" max="518" width="9.28515625" customWidth="1"/>
    <col min="519" max="519" width="9.7109375" customWidth="1"/>
    <col min="520" max="520" width="7.28515625" customWidth="1"/>
    <col min="521" max="521" width="10.5703125" customWidth="1"/>
    <col min="522" max="522" width="11.5703125" customWidth="1"/>
    <col min="523" max="523" width="9.28515625" customWidth="1"/>
    <col min="524" max="524" width="5.5703125" customWidth="1"/>
    <col min="525" max="525" width="17.140625" bestFit="1" customWidth="1"/>
    <col min="767" max="767" width="7" bestFit="1" customWidth="1"/>
    <col min="768" max="768" width="28.7109375" customWidth="1"/>
    <col min="769" max="769" width="13.5703125" customWidth="1"/>
    <col min="770" max="770" width="12.7109375" customWidth="1"/>
    <col min="771" max="771" width="12.140625" customWidth="1"/>
    <col min="772" max="772" width="9" customWidth="1"/>
    <col min="773" max="773" width="10.85546875" customWidth="1"/>
    <col min="774" max="774" width="9.28515625" customWidth="1"/>
    <col min="775" max="775" width="9.7109375" customWidth="1"/>
    <col min="776" max="776" width="7.28515625" customWidth="1"/>
    <col min="777" max="777" width="10.5703125" customWidth="1"/>
    <col min="778" max="778" width="11.5703125" customWidth="1"/>
    <col min="779" max="779" width="9.28515625" customWidth="1"/>
    <col min="780" max="780" width="5.5703125" customWidth="1"/>
    <col min="781" max="781" width="17.140625" bestFit="1" customWidth="1"/>
    <col min="1023" max="1023" width="7" bestFit="1" customWidth="1"/>
    <col min="1024" max="1024" width="28.7109375" customWidth="1"/>
    <col min="1025" max="1025" width="13.5703125" customWidth="1"/>
    <col min="1026" max="1026" width="12.7109375" customWidth="1"/>
    <col min="1027" max="1027" width="12.140625" customWidth="1"/>
    <col min="1028" max="1028" width="9" customWidth="1"/>
    <col min="1029" max="1029" width="10.85546875" customWidth="1"/>
    <col min="1030" max="1030" width="9.28515625" customWidth="1"/>
    <col min="1031" max="1031" width="9.7109375" customWidth="1"/>
    <col min="1032" max="1032" width="7.28515625" customWidth="1"/>
    <col min="1033" max="1033" width="10.5703125" customWidth="1"/>
    <col min="1034" max="1034" width="11.5703125" customWidth="1"/>
    <col min="1035" max="1035" width="9.28515625" customWidth="1"/>
    <col min="1036" max="1036" width="5.5703125" customWidth="1"/>
    <col min="1037" max="1037" width="17.140625" bestFit="1" customWidth="1"/>
    <col min="1279" max="1279" width="7" bestFit="1" customWidth="1"/>
    <col min="1280" max="1280" width="28.7109375" customWidth="1"/>
    <col min="1281" max="1281" width="13.5703125" customWidth="1"/>
    <col min="1282" max="1282" width="12.7109375" customWidth="1"/>
    <col min="1283" max="1283" width="12.140625" customWidth="1"/>
    <col min="1284" max="1284" width="9" customWidth="1"/>
    <col min="1285" max="1285" width="10.85546875" customWidth="1"/>
    <col min="1286" max="1286" width="9.28515625" customWidth="1"/>
    <col min="1287" max="1287" width="9.7109375" customWidth="1"/>
    <col min="1288" max="1288" width="7.28515625" customWidth="1"/>
    <col min="1289" max="1289" width="10.5703125" customWidth="1"/>
    <col min="1290" max="1290" width="11.5703125" customWidth="1"/>
    <col min="1291" max="1291" width="9.28515625" customWidth="1"/>
    <col min="1292" max="1292" width="5.5703125" customWidth="1"/>
    <col min="1293" max="1293" width="17.140625" bestFit="1" customWidth="1"/>
    <col min="1535" max="1535" width="7" bestFit="1" customWidth="1"/>
    <col min="1536" max="1536" width="28.7109375" customWidth="1"/>
    <col min="1537" max="1537" width="13.5703125" customWidth="1"/>
    <col min="1538" max="1538" width="12.7109375" customWidth="1"/>
    <col min="1539" max="1539" width="12.140625" customWidth="1"/>
    <col min="1540" max="1540" width="9" customWidth="1"/>
    <col min="1541" max="1541" width="10.85546875" customWidth="1"/>
    <col min="1542" max="1542" width="9.28515625" customWidth="1"/>
    <col min="1543" max="1543" width="9.7109375" customWidth="1"/>
    <col min="1544" max="1544" width="7.28515625" customWidth="1"/>
    <col min="1545" max="1545" width="10.5703125" customWidth="1"/>
    <col min="1546" max="1546" width="11.5703125" customWidth="1"/>
    <col min="1547" max="1547" width="9.28515625" customWidth="1"/>
    <col min="1548" max="1548" width="5.5703125" customWidth="1"/>
    <col min="1549" max="1549" width="17.140625" bestFit="1" customWidth="1"/>
    <col min="1791" max="1791" width="7" bestFit="1" customWidth="1"/>
    <col min="1792" max="1792" width="28.7109375" customWidth="1"/>
    <col min="1793" max="1793" width="13.5703125" customWidth="1"/>
    <col min="1794" max="1794" width="12.7109375" customWidth="1"/>
    <col min="1795" max="1795" width="12.140625" customWidth="1"/>
    <col min="1796" max="1796" width="9" customWidth="1"/>
    <col min="1797" max="1797" width="10.85546875" customWidth="1"/>
    <col min="1798" max="1798" width="9.28515625" customWidth="1"/>
    <col min="1799" max="1799" width="9.7109375" customWidth="1"/>
    <col min="1800" max="1800" width="7.28515625" customWidth="1"/>
    <col min="1801" max="1801" width="10.5703125" customWidth="1"/>
    <col min="1802" max="1802" width="11.5703125" customWidth="1"/>
    <col min="1803" max="1803" width="9.28515625" customWidth="1"/>
    <col min="1804" max="1804" width="5.5703125" customWidth="1"/>
    <col min="1805" max="1805" width="17.140625" bestFit="1" customWidth="1"/>
    <col min="2047" max="2047" width="7" bestFit="1" customWidth="1"/>
    <col min="2048" max="2048" width="28.7109375" customWidth="1"/>
    <col min="2049" max="2049" width="13.5703125" customWidth="1"/>
    <col min="2050" max="2050" width="12.7109375" customWidth="1"/>
    <col min="2051" max="2051" width="12.140625" customWidth="1"/>
    <col min="2052" max="2052" width="9" customWidth="1"/>
    <col min="2053" max="2053" width="10.85546875" customWidth="1"/>
    <col min="2054" max="2054" width="9.28515625" customWidth="1"/>
    <col min="2055" max="2055" width="9.7109375" customWidth="1"/>
    <col min="2056" max="2056" width="7.28515625" customWidth="1"/>
    <col min="2057" max="2057" width="10.5703125" customWidth="1"/>
    <col min="2058" max="2058" width="11.5703125" customWidth="1"/>
    <col min="2059" max="2059" width="9.28515625" customWidth="1"/>
    <col min="2060" max="2060" width="5.5703125" customWidth="1"/>
    <col min="2061" max="2061" width="17.140625" bestFit="1" customWidth="1"/>
    <col min="2303" max="2303" width="7" bestFit="1" customWidth="1"/>
    <col min="2304" max="2304" width="28.7109375" customWidth="1"/>
    <col min="2305" max="2305" width="13.5703125" customWidth="1"/>
    <col min="2306" max="2306" width="12.7109375" customWidth="1"/>
    <col min="2307" max="2307" width="12.140625" customWidth="1"/>
    <col min="2308" max="2308" width="9" customWidth="1"/>
    <col min="2309" max="2309" width="10.85546875" customWidth="1"/>
    <col min="2310" max="2310" width="9.28515625" customWidth="1"/>
    <col min="2311" max="2311" width="9.7109375" customWidth="1"/>
    <col min="2312" max="2312" width="7.28515625" customWidth="1"/>
    <col min="2313" max="2313" width="10.5703125" customWidth="1"/>
    <col min="2314" max="2314" width="11.5703125" customWidth="1"/>
    <col min="2315" max="2315" width="9.28515625" customWidth="1"/>
    <col min="2316" max="2316" width="5.5703125" customWidth="1"/>
    <col min="2317" max="2317" width="17.140625" bestFit="1" customWidth="1"/>
    <col min="2559" max="2559" width="7" bestFit="1" customWidth="1"/>
    <col min="2560" max="2560" width="28.7109375" customWidth="1"/>
    <col min="2561" max="2561" width="13.5703125" customWidth="1"/>
    <col min="2562" max="2562" width="12.7109375" customWidth="1"/>
    <col min="2563" max="2563" width="12.140625" customWidth="1"/>
    <col min="2564" max="2564" width="9" customWidth="1"/>
    <col min="2565" max="2565" width="10.85546875" customWidth="1"/>
    <col min="2566" max="2566" width="9.28515625" customWidth="1"/>
    <col min="2567" max="2567" width="9.7109375" customWidth="1"/>
    <col min="2568" max="2568" width="7.28515625" customWidth="1"/>
    <col min="2569" max="2569" width="10.5703125" customWidth="1"/>
    <col min="2570" max="2570" width="11.5703125" customWidth="1"/>
    <col min="2571" max="2571" width="9.28515625" customWidth="1"/>
    <col min="2572" max="2572" width="5.5703125" customWidth="1"/>
    <col min="2573" max="2573" width="17.140625" bestFit="1" customWidth="1"/>
    <col min="2815" max="2815" width="7" bestFit="1" customWidth="1"/>
    <col min="2816" max="2816" width="28.7109375" customWidth="1"/>
    <col min="2817" max="2817" width="13.5703125" customWidth="1"/>
    <col min="2818" max="2818" width="12.7109375" customWidth="1"/>
    <col min="2819" max="2819" width="12.140625" customWidth="1"/>
    <col min="2820" max="2820" width="9" customWidth="1"/>
    <col min="2821" max="2821" width="10.85546875" customWidth="1"/>
    <col min="2822" max="2822" width="9.28515625" customWidth="1"/>
    <col min="2823" max="2823" width="9.7109375" customWidth="1"/>
    <col min="2824" max="2824" width="7.28515625" customWidth="1"/>
    <col min="2825" max="2825" width="10.5703125" customWidth="1"/>
    <col min="2826" max="2826" width="11.5703125" customWidth="1"/>
    <col min="2827" max="2827" width="9.28515625" customWidth="1"/>
    <col min="2828" max="2828" width="5.5703125" customWidth="1"/>
    <col min="2829" max="2829" width="17.140625" bestFit="1" customWidth="1"/>
    <col min="3071" max="3071" width="7" bestFit="1" customWidth="1"/>
    <col min="3072" max="3072" width="28.7109375" customWidth="1"/>
    <col min="3073" max="3073" width="13.5703125" customWidth="1"/>
    <col min="3074" max="3074" width="12.7109375" customWidth="1"/>
    <col min="3075" max="3075" width="12.140625" customWidth="1"/>
    <col min="3076" max="3076" width="9" customWidth="1"/>
    <col min="3077" max="3077" width="10.85546875" customWidth="1"/>
    <col min="3078" max="3078" width="9.28515625" customWidth="1"/>
    <col min="3079" max="3079" width="9.7109375" customWidth="1"/>
    <col min="3080" max="3080" width="7.28515625" customWidth="1"/>
    <col min="3081" max="3081" width="10.5703125" customWidth="1"/>
    <col min="3082" max="3082" width="11.5703125" customWidth="1"/>
    <col min="3083" max="3083" width="9.28515625" customWidth="1"/>
    <col min="3084" max="3084" width="5.5703125" customWidth="1"/>
    <col min="3085" max="3085" width="17.140625" bestFit="1" customWidth="1"/>
    <col min="3327" max="3327" width="7" bestFit="1" customWidth="1"/>
    <col min="3328" max="3328" width="28.7109375" customWidth="1"/>
    <col min="3329" max="3329" width="13.5703125" customWidth="1"/>
    <col min="3330" max="3330" width="12.7109375" customWidth="1"/>
    <col min="3331" max="3331" width="12.140625" customWidth="1"/>
    <col min="3332" max="3332" width="9" customWidth="1"/>
    <col min="3333" max="3333" width="10.85546875" customWidth="1"/>
    <col min="3334" max="3334" width="9.28515625" customWidth="1"/>
    <col min="3335" max="3335" width="9.7109375" customWidth="1"/>
    <col min="3336" max="3336" width="7.28515625" customWidth="1"/>
    <col min="3337" max="3337" width="10.5703125" customWidth="1"/>
    <col min="3338" max="3338" width="11.5703125" customWidth="1"/>
    <col min="3339" max="3339" width="9.28515625" customWidth="1"/>
    <col min="3340" max="3340" width="5.5703125" customWidth="1"/>
    <col min="3341" max="3341" width="17.140625" bestFit="1" customWidth="1"/>
    <col min="3583" max="3583" width="7" bestFit="1" customWidth="1"/>
    <col min="3584" max="3584" width="28.7109375" customWidth="1"/>
    <col min="3585" max="3585" width="13.5703125" customWidth="1"/>
    <col min="3586" max="3586" width="12.7109375" customWidth="1"/>
    <col min="3587" max="3587" width="12.140625" customWidth="1"/>
    <col min="3588" max="3588" width="9" customWidth="1"/>
    <col min="3589" max="3589" width="10.85546875" customWidth="1"/>
    <col min="3590" max="3590" width="9.28515625" customWidth="1"/>
    <col min="3591" max="3591" width="9.7109375" customWidth="1"/>
    <col min="3592" max="3592" width="7.28515625" customWidth="1"/>
    <col min="3593" max="3593" width="10.5703125" customWidth="1"/>
    <col min="3594" max="3594" width="11.5703125" customWidth="1"/>
    <col min="3595" max="3595" width="9.28515625" customWidth="1"/>
    <col min="3596" max="3596" width="5.5703125" customWidth="1"/>
    <col min="3597" max="3597" width="17.140625" bestFit="1" customWidth="1"/>
    <col min="3839" max="3839" width="7" bestFit="1" customWidth="1"/>
    <col min="3840" max="3840" width="28.7109375" customWidth="1"/>
    <col min="3841" max="3841" width="13.5703125" customWidth="1"/>
    <col min="3842" max="3842" width="12.7109375" customWidth="1"/>
    <col min="3843" max="3843" width="12.140625" customWidth="1"/>
    <col min="3844" max="3844" width="9" customWidth="1"/>
    <col min="3845" max="3845" width="10.85546875" customWidth="1"/>
    <col min="3846" max="3846" width="9.28515625" customWidth="1"/>
    <col min="3847" max="3847" width="9.7109375" customWidth="1"/>
    <col min="3848" max="3848" width="7.28515625" customWidth="1"/>
    <col min="3849" max="3849" width="10.5703125" customWidth="1"/>
    <col min="3850" max="3850" width="11.5703125" customWidth="1"/>
    <col min="3851" max="3851" width="9.28515625" customWidth="1"/>
    <col min="3852" max="3852" width="5.5703125" customWidth="1"/>
    <col min="3853" max="3853" width="17.140625" bestFit="1" customWidth="1"/>
    <col min="4095" max="4095" width="7" bestFit="1" customWidth="1"/>
    <col min="4096" max="4096" width="28.7109375" customWidth="1"/>
    <col min="4097" max="4097" width="13.5703125" customWidth="1"/>
    <col min="4098" max="4098" width="12.7109375" customWidth="1"/>
    <col min="4099" max="4099" width="12.140625" customWidth="1"/>
    <col min="4100" max="4100" width="9" customWidth="1"/>
    <col min="4101" max="4101" width="10.85546875" customWidth="1"/>
    <col min="4102" max="4102" width="9.28515625" customWidth="1"/>
    <col min="4103" max="4103" width="9.7109375" customWidth="1"/>
    <col min="4104" max="4104" width="7.28515625" customWidth="1"/>
    <col min="4105" max="4105" width="10.5703125" customWidth="1"/>
    <col min="4106" max="4106" width="11.5703125" customWidth="1"/>
    <col min="4107" max="4107" width="9.28515625" customWidth="1"/>
    <col min="4108" max="4108" width="5.5703125" customWidth="1"/>
    <col min="4109" max="4109" width="17.140625" bestFit="1" customWidth="1"/>
    <col min="4351" max="4351" width="7" bestFit="1" customWidth="1"/>
    <col min="4352" max="4352" width="28.7109375" customWidth="1"/>
    <col min="4353" max="4353" width="13.5703125" customWidth="1"/>
    <col min="4354" max="4354" width="12.7109375" customWidth="1"/>
    <col min="4355" max="4355" width="12.140625" customWidth="1"/>
    <col min="4356" max="4356" width="9" customWidth="1"/>
    <col min="4357" max="4357" width="10.85546875" customWidth="1"/>
    <col min="4358" max="4358" width="9.28515625" customWidth="1"/>
    <col min="4359" max="4359" width="9.7109375" customWidth="1"/>
    <col min="4360" max="4360" width="7.28515625" customWidth="1"/>
    <col min="4361" max="4361" width="10.5703125" customWidth="1"/>
    <col min="4362" max="4362" width="11.5703125" customWidth="1"/>
    <col min="4363" max="4363" width="9.28515625" customWidth="1"/>
    <col min="4364" max="4364" width="5.5703125" customWidth="1"/>
    <col min="4365" max="4365" width="17.140625" bestFit="1" customWidth="1"/>
    <col min="4607" max="4607" width="7" bestFit="1" customWidth="1"/>
    <col min="4608" max="4608" width="28.7109375" customWidth="1"/>
    <col min="4609" max="4609" width="13.5703125" customWidth="1"/>
    <col min="4610" max="4610" width="12.7109375" customWidth="1"/>
    <col min="4611" max="4611" width="12.140625" customWidth="1"/>
    <col min="4612" max="4612" width="9" customWidth="1"/>
    <col min="4613" max="4613" width="10.85546875" customWidth="1"/>
    <col min="4614" max="4614" width="9.28515625" customWidth="1"/>
    <col min="4615" max="4615" width="9.7109375" customWidth="1"/>
    <col min="4616" max="4616" width="7.28515625" customWidth="1"/>
    <col min="4617" max="4617" width="10.5703125" customWidth="1"/>
    <col min="4618" max="4618" width="11.5703125" customWidth="1"/>
    <col min="4619" max="4619" width="9.28515625" customWidth="1"/>
    <col min="4620" max="4620" width="5.5703125" customWidth="1"/>
    <col min="4621" max="4621" width="17.140625" bestFit="1" customWidth="1"/>
    <col min="4863" max="4863" width="7" bestFit="1" customWidth="1"/>
    <col min="4864" max="4864" width="28.7109375" customWidth="1"/>
    <col min="4865" max="4865" width="13.5703125" customWidth="1"/>
    <col min="4866" max="4866" width="12.7109375" customWidth="1"/>
    <col min="4867" max="4867" width="12.140625" customWidth="1"/>
    <col min="4868" max="4868" width="9" customWidth="1"/>
    <col min="4869" max="4869" width="10.85546875" customWidth="1"/>
    <col min="4870" max="4870" width="9.28515625" customWidth="1"/>
    <col min="4871" max="4871" width="9.7109375" customWidth="1"/>
    <col min="4872" max="4872" width="7.28515625" customWidth="1"/>
    <col min="4873" max="4873" width="10.5703125" customWidth="1"/>
    <col min="4874" max="4874" width="11.5703125" customWidth="1"/>
    <col min="4875" max="4875" width="9.28515625" customWidth="1"/>
    <col min="4876" max="4876" width="5.5703125" customWidth="1"/>
    <col min="4877" max="4877" width="17.140625" bestFit="1" customWidth="1"/>
    <col min="5119" max="5119" width="7" bestFit="1" customWidth="1"/>
    <col min="5120" max="5120" width="28.7109375" customWidth="1"/>
    <col min="5121" max="5121" width="13.5703125" customWidth="1"/>
    <col min="5122" max="5122" width="12.7109375" customWidth="1"/>
    <col min="5123" max="5123" width="12.140625" customWidth="1"/>
    <col min="5124" max="5124" width="9" customWidth="1"/>
    <col min="5125" max="5125" width="10.85546875" customWidth="1"/>
    <col min="5126" max="5126" width="9.28515625" customWidth="1"/>
    <col min="5127" max="5127" width="9.7109375" customWidth="1"/>
    <col min="5128" max="5128" width="7.28515625" customWidth="1"/>
    <col min="5129" max="5129" width="10.5703125" customWidth="1"/>
    <col min="5130" max="5130" width="11.5703125" customWidth="1"/>
    <col min="5131" max="5131" width="9.28515625" customWidth="1"/>
    <col min="5132" max="5132" width="5.5703125" customWidth="1"/>
    <col min="5133" max="5133" width="17.140625" bestFit="1" customWidth="1"/>
    <col min="5375" max="5375" width="7" bestFit="1" customWidth="1"/>
    <col min="5376" max="5376" width="28.7109375" customWidth="1"/>
    <col min="5377" max="5377" width="13.5703125" customWidth="1"/>
    <col min="5378" max="5378" width="12.7109375" customWidth="1"/>
    <col min="5379" max="5379" width="12.140625" customWidth="1"/>
    <col min="5380" max="5380" width="9" customWidth="1"/>
    <col min="5381" max="5381" width="10.85546875" customWidth="1"/>
    <col min="5382" max="5382" width="9.28515625" customWidth="1"/>
    <col min="5383" max="5383" width="9.7109375" customWidth="1"/>
    <col min="5384" max="5384" width="7.28515625" customWidth="1"/>
    <col min="5385" max="5385" width="10.5703125" customWidth="1"/>
    <col min="5386" max="5386" width="11.5703125" customWidth="1"/>
    <col min="5387" max="5387" width="9.28515625" customWidth="1"/>
    <col min="5388" max="5388" width="5.5703125" customWidth="1"/>
    <col min="5389" max="5389" width="17.140625" bestFit="1" customWidth="1"/>
    <col min="5631" max="5631" width="7" bestFit="1" customWidth="1"/>
    <col min="5632" max="5632" width="28.7109375" customWidth="1"/>
    <col min="5633" max="5633" width="13.5703125" customWidth="1"/>
    <col min="5634" max="5634" width="12.7109375" customWidth="1"/>
    <col min="5635" max="5635" width="12.140625" customWidth="1"/>
    <col min="5636" max="5636" width="9" customWidth="1"/>
    <col min="5637" max="5637" width="10.85546875" customWidth="1"/>
    <col min="5638" max="5638" width="9.28515625" customWidth="1"/>
    <col min="5639" max="5639" width="9.7109375" customWidth="1"/>
    <col min="5640" max="5640" width="7.28515625" customWidth="1"/>
    <col min="5641" max="5641" width="10.5703125" customWidth="1"/>
    <col min="5642" max="5642" width="11.5703125" customWidth="1"/>
    <col min="5643" max="5643" width="9.28515625" customWidth="1"/>
    <col min="5644" max="5644" width="5.5703125" customWidth="1"/>
    <col min="5645" max="5645" width="17.140625" bestFit="1" customWidth="1"/>
    <col min="5887" max="5887" width="7" bestFit="1" customWidth="1"/>
    <col min="5888" max="5888" width="28.7109375" customWidth="1"/>
    <col min="5889" max="5889" width="13.5703125" customWidth="1"/>
    <col min="5890" max="5890" width="12.7109375" customWidth="1"/>
    <col min="5891" max="5891" width="12.140625" customWidth="1"/>
    <col min="5892" max="5892" width="9" customWidth="1"/>
    <col min="5893" max="5893" width="10.85546875" customWidth="1"/>
    <col min="5894" max="5894" width="9.28515625" customWidth="1"/>
    <col min="5895" max="5895" width="9.7109375" customWidth="1"/>
    <col min="5896" max="5896" width="7.28515625" customWidth="1"/>
    <col min="5897" max="5897" width="10.5703125" customWidth="1"/>
    <col min="5898" max="5898" width="11.5703125" customWidth="1"/>
    <col min="5899" max="5899" width="9.28515625" customWidth="1"/>
    <col min="5900" max="5900" width="5.5703125" customWidth="1"/>
    <col min="5901" max="5901" width="17.140625" bestFit="1" customWidth="1"/>
    <col min="6143" max="6143" width="7" bestFit="1" customWidth="1"/>
    <col min="6144" max="6144" width="28.7109375" customWidth="1"/>
    <col min="6145" max="6145" width="13.5703125" customWidth="1"/>
    <col min="6146" max="6146" width="12.7109375" customWidth="1"/>
    <col min="6147" max="6147" width="12.140625" customWidth="1"/>
    <col min="6148" max="6148" width="9" customWidth="1"/>
    <col min="6149" max="6149" width="10.85546875" customWidth="1"/>
    <col min="6150" max="6150" width="9.28515625" customWidth="1"/>
    <col min="6151" max="6151" width="9.7109375" customWidth="1"/>
    <col min="6152" max="6152" width="7.28515625" customWidth="1"/>
    <col min="6153" max="6153" width="10.5703125" customWidth="1"/>
    <col min="6154" max="6154" width="11.5703125" customWidth="1"/>
    <col min="6155" max="6155" width="9.28515625" customWidth="1"/>
    <col min="6156" max="6156" width="5.5703125" customWidth="1"/>
    <col min="6157" max="6157" width="17.140625" bestFit="1" customWidth="1"/>
    <col min="6399" max="6399" width="7" bestFit="1" customWidth="1"/>
    <col min="6400" max="6400" width="28.7109375" customWidth="1"/>
    <col min="6401" max="6401" width="13.5703125" customWidth="1"/>
    <col min="6402" max="6402" width="12.7109375" customWidth="1"/>
    <col min="6403" max="6403" width="12.140625" customWidth="1"/>
    <col min="6404" max="6404" width="9" customWidth="1"/>
    <col min="6405" max="6405" width="10.85546875" customWidth="1"/>
    <col min="6406" max="6406" width="9.28515625" customWidth="1"/>
    <col min="6407" max="6407" width="9.7109375" customWidth="1"/>
    <col min="6408" max="6408" width="7.28515625" customWidth="1"/>
    <col min="6409" max="6409" width="10.5703125" customWidth="1"/>
    <col min="6410" max="6410" width="11.5703125" customWidth="1"/>
    <col min="6411" max="6411" width="9.28515625" customWidth="1"/>
    <col min="6412" max="6412" width="5.5703125" customWidth="1"/>
    <col min="6413" max="6413" width="17.140625" bestFit="1" customWidth="1"/>
    <col min="6655" max="6655" width="7" bestFit="1" customWidth="1"/>
    <col min="6656" max="6656" width="28.7109375" customWidth="1"/>
    <col min="6657" max="6657" width="13.5703125" customWidth="1"/>
    <col min="6658" max="6658" width="12.7109375" customWidth="1"/>
    <col min="6659" max="6659" width="12.140625" customWidth="1"/>
    <col min="6660" max="6660" width="9" customWidth="1"/>
    <col min="6661" max="6661" width="10.85546875" customWidth="1"/>
    <col min="6662" max="6662" width="9.28515625" customWidth="1"/>
    <col min="6663" max="6663" width="9.7109375" customWidth="1"/>
    <col min="6664" max="6664" width="7.28515625" customWidth="1"/>
    <col min="6665" max="6665" width="10.5703125" customWidth="1"/>
    <col min="6666" max="6666" width="11.5703125" customWidth="1"/>
    <col min="6667" max="6667" width="9.28515625" customWidth="1"/>
    <col min="6668" max="6668" width="5.5703125" customWidth="1"/>
    <col min="6669" max="6669" width="17.140625" bestFit="1" customWidth="1"/>
    <col min="6911" max="6911" width="7" bestFit="1" customWidth="1"/>
    <col min="6912" max="6912" width="28.7109375" customWidth="1"/>
    <col min="6913" max="6913" width="13.5703125" customWidth="1"/>
    <col min="6914" max="6914" width="12.7109375" customWidth="1"/>
    <col min="6915" max="6915" width="12.140625" customWidth="1"/>
    <col min="6916" max="6916" width="9" customWidth="1"/>
    <col min="6917" max="6917" width="10.85546875" customWidth="1"/>
    <col min="6918" max="6918" width="9.28515625" customWidth="1"/>
    <col min="6919" max="6919" width="9.7109375" customWidth="1"/>
    <col min="6920" max="6920" width="7.28515625" customWidth="1"/>
    <col min="6921" max="6921" width="10.5703125" customWidth="1"/>
    <col min="6922" max="6922" width="11.5703125" customWidth="1"/>
    <col min="6923" max="6923" width="9.28515625" customWidth="1"/>
    <col min="6924" max="6924" width="5.5703125" customWidth="1"/>
    <col min="6925" max="6925" width="17.140625" bestFit="1" customWidth="1"/>
    <col min="7167" max="7167" width="7" bestFit="1" customWidth="1"/>
    <col min="7168" max="7168" width="28.7109375" customWidth="1"/>
    <col min="7169" max="7169" width="13.5703125" customWidth="1"/>
    <col min="7170" max="7170" width="12.7109375" customWidth="1"/>
    <col min="7171" max="7171" width="12.140625" customWidth="1"/>
    <col min="7172" max="7172" width="9" customWidth="1"/>
    <col min="7173" max="7173" width="10.85546875" customWidth="1"/>
    <col min="7174" max="7174" width="9.28515625" customWidth="1"/>
    <col min="7175" max="7175" width="9.7109375" customWidth="1"/>
    <col min="7176" max="7176" width="7.28515625" customWidth="1"/>
    <col min="7177" max="7177" width="10.5703125" customWidth="1"/>
    <col min="7178" max="7178" width="11.5703125" customWidth="1"/>
    <col min="7179" max="7179" width="9.28515625" customWidth="1"/>
    <col min="7180" max="7180" width="5.5703125" customWidth="1"/>
    <col min="7181" max="7181" width="17.140625" bestFit="1" customWidth="1"/>
    <col min="7423" max="7423" width="7" bestFit="1" customWidth="1"/>
    <col min="7424" max="7424" width="28.7109375" customWidth="1"/>
    <col min="7425" max="7425" width="13.5703125" customWidth="1"/>
    <col min="7426" max="7426" width="12.7109375" customWidth="1"/>
    <col min="7427" max="7427" width="12.140625" customWidth="1"/>
    <col min="7428" max="7428" width="9" customWidth="1"/>
    <col min="7429" max="7429" width="10.85546875" customWidth="1"/>
    <col min="7430" max="7430" width="9.28515625" customWidth="1"/>
    <col min="7431" max="7431" width="9.7109375" customWidth="1"/>
    <col min="7432" max="7432" width="7.28515625" customWidth="1"/>
    <col min="7433" max="7433" width="10.5703125" customWidth="1"/>
    <col min="7434" max="7434" width="11.5703125" customWidth="1"/>
    <col min="7435" max="7435" width="9.28515625" customWidth="1"/>
    <col min="7436" max="7436" width="5.5703125" customWidth="1"/>
    <col min="7437" max="7437" width="17.140625" bestFit="1" customWidth="1"/>
    <col min="7679" max="7679" width="7" bestFit="1" customWidth="1"/>
    <col min="7680" max="7680" width="28.7109375" customWidth="1"/>
    <col min="7681" max="7681" width="13.5703125" customWidth="1"/>
    <col min="7682" max="7682" width="12.7109375" customWidth="1"/>
    <col min="7683" max="7683" width="12.140625" customWidth="1"/>
    <col min="7684" max="7684" width="9" customWidth="1"/>
    <col min="7685" max="7685" width="10.85546875" customWidth="1"/>
    <col min="7686" max="7686" width="9.28515625" customWidth="1"/>
    <col min="7687" max="7687" width="9.7109375" customWidth="1"/>
    <col min="7688" max="7688" width="7.28515625" customWidth="1"/>
    <col min="7689" max="7689" width="10.5703125" customWidth="1"/>
    <col min="7690" max="7690" width="11.5703125" customWidth="1"/>
    <col min="7691" max="7691" width="9.28515625" customWidth="1"/>
    <col min="7692" max="7692" width="5.5703125" customWidth="1"/>
    <col min="7693" max="7693" width="17.140625" bestFit="1" customWidth="1"/>
    <col min="7935" max="7935" width="7" bestFit="1" customWidth="1"/>
    <col min="7936" max="7936" width="28.7109375" customWidth="1"/>
    <col min="7937" max="7937" width="13.5703125" customWidth="1"/>
    <col min="7938" max="7938" width="12.7109375" customWidth="1"/>
    <col min="7939" max="7939" width="12.140625" customWidth="1"/>
    <col min="7940" max="7940" width="9" customWidth="1"/>
    <col min="7941" max="7941" width="10.85546875" customWidth="1"/>
    <col min="7942" max="7942" width="9.28515625" customWidth="1"/>
    <col min="7943" max="7943" width="9.7109375" customWidth="1"/>
    <col min="7944" max="7944" width="7.28515625" customWidth="1"/>
    <col min="7945" max="7945" width="10.5703125" customWidth="1"/>
    <col min="7946" max="7946" width="11.5703125" customWidth="1"/>
    <col min="7947" max="7947" width="9.28515625" customWidth="1"/>
    <col min="7948" max="7948" width="5.5703125" customWidth="1"/>
    <col min="7949" max="7949" width="17.140625" bestFit="1" customWidth="1"/>
    <col min="8191" max="8191" width="7" bestFit="1" customWidth="1"/>
    <col min="8192" max="8192" width="28.7109375" customWidth="1"/>
    <col min="8193" max="8193" width="13.5703125" customWidth="1"/>
    <col min="8194" max="8194" width="12.7109375" customWidth="1"/>
    <col min="8195" max="8195" width="12.140625" customWidth="1"/>
    <col min="8196" max="8196" width="9" customWidth="1"/>
    <col min="8197" max="8197" width="10.85546875" customWidth="1"/>
    <col min="8198" max="8198" width="9.28515625" customWidth="1"/>
    <col min="8199" max="8199" width="9.7109375" customWidth="1"/>
    <col min="8200" max="8200" width="7.28515625" customWidth="1"/>
    <col min="8201" max="8201" width="10.5703125" customWidth="1"/>
    <col min="8202" max="8202" width="11.5703125" customWidth="1"/>
    <col min="8203" max="8203" width="9.28515625" customWidth="1"/>
    <col min="8204" max="8204" width="5.5703125" customWidth="1"/>
    <col min="8205" max="8205" width="17.140625" bestFit="1" customWidth="1"/>
    <col min="8447" max="8447" width="7" bestFit="1" customWidth="1"/>
    <col min="8448" max="8448" width="28.7109375" customWidth="1"/>
    <col min="8449" max="8449" width="13.5703125" customWidth="1"/>
    <col min="8450" max="8450" width="12.7109375" customWidth="1"/>
    <col min="8451" max="8451" width="12.140625" customWidth="1"/>
    <col min="8452" max="8452" width="9" customWidth="1"/>
    <col min="8453" max="8453" width="10.85546875" customWidth="1"/>
    <col min="8454" max="8454" width="9.28515625" customWidth="1"/>
    <col min="8455" max="8455" width="9.7109375" customWidth="1"/>
    <col min="8456" max="8456" width="7.28515625" customWidth="1"/>
    <col min="8457" max="8457" width="10.5703125" customWidth="1"/>
    <col min="8458" max="8458" width="11.5703125" customWidth="1"/>
    <col min="8459" max="8459" width="9.28515625" customWidth="1"/>
    <col min="8460" max="8460" width="5.5703125" customWidth="1"/>
    <col min="8461" max="8461" width="17.140625" bestFit="1" customWidth="1"/>
    <col min="8703" max="8703" width="7" bestFit="1" customWidth="1"/>
    <col min="8704" max="8704" width="28.7109375" customWidth="1"/>
    <col min="8705" max="8705" width="13.5703125" customWidth="1"/>
    <col min="8706" max="8706" width="12.7109375" customWidth="1"/>
    <col min="8707" max="8707" width="12.140625" customWidth="1"/>
    <col min="8708" max="8708" width="9" customWidth="1"/>
    <col min="8709" max="8709" width="10.85546875" customWidth="1"/>
    <col min="8710" max="8710" width="9.28515625" customWidth="1"/>
    <col min="8711" max="8711" width="9.7109375" customWidth="1"/>
    <col min="8712" max="8712" width="7.28515625" customWidth="1"/>
    <col min="8713" max="8713" width="10.5703125" customWidth="1"/>
    <col min="8714" max="8714" width="11.5703125" customWidth="1"/>
    <col min="8715" max="8715" width="9.28515625" customWidth="1"/>
    <col min="8716" max="8716" width="5.5703125" customWidth="1"/>
    <col min="8717" max="8717" width="17.140625" bestFit="1" customWidth="1"/>
    <col min="8959" max="8959" width="7" bestFit="1" customWidth="1"/>
    <col min="8960" max="8960" width="28.7109375" customWidth="1"/>
    <col min="8961" max="8961" width="13.5703125" customWidth="1"/>
    <col min="8962" max="8962" width="12.7109375" customWidth="1"/>
    <col min="8963" max="8963" width="12.140625" customWidth="1"/>
    <col min="8964" max="8964" width="9" customWidth="1"/>
    <col min="8965" max="8965" width="10.85546875" customWidth="1"/>
    <col min="8966" max="8966" width="9.28515625" customWidth="1"/>
    <col min="8967" max="8967" width="9.7109375" customWidth="1"/>
    <col min="8968" max="8968" width="7.28515625" customWidth="1"/>
    <col min="8969" max="8969" width="10.5703125" customWidth="1"/>
    <col min="8970" max="8970" width="11.5703125" customWidth="1"/>
    <col min="8971" max="8971" width="9.28515625" customWidth="1"/>
    <col min="8972" max="8972" width="5.5703125" customWidth="1"/>
    <col min="8973" max="8973" width="17.140625" bestFit="1" customWidth="1"/>
    <col min="9215" max="9215" width="7" bestFit="1" customWidth="1"/>
    <col min="9216" max="9216" width="28.7109375" customWidth="1"/>
    <col min="9217" max="9217" width="13.5703125" customWidth="1"/>
    <col min="9218" max="9218" width="12.7109375" customWidth="1"/>
    <col min="9219" max="9219" width="12.140625" customWidth="1"/>
    <col min="9220" max="9220" width="9" customWidth="1"/>
    <col min="9221" max="9221" width="10.85546875" customWidth="1"/>
    <col min="9222" max="9222" width="9.28515625" customWidth="1"/>
    <col min="9223" max="9223" width="9.7109375" customWidth="1"/>
    <col min="9224" max="9224" width="7.28515625" customWidth="1"/>
    <col min="9225" max="9225" width="10.5703125" customWidth="1"/>
    <col min="9226" max="9226" width="11.5703125" customWidth="1"/>
    <col min="9227" max="9227" width="9.28515625" customWidth="1"/>
    <col min="9228" max="9228" width="5.5703125" customWidth="1"/>
    <col min="9229" max="9229" width="17.140625" bestFit="1" customWidth="1"/>
    <col min="9471" max="9471" width="7" bestFit="1" customWidth="1"/>
    <col min="9472" max="9472" width="28.7109375" customWidth="1"/>
    <col min="9473" max="9473" width="13.5703125" customWidth="1"/>
    <col min="9474" max="9474" width="12.7109375" customWidth="1"/>
    <col min="9475" max="9475" width="12.140625" customWidth="1"/>
    <col min="9476" max="9476" width="9" customWidth="1"/>
    <col min="9477" max="9477" width="10.85546875" customWidth="1"/>
    <col min="9478" max="9478" width="9.28515625" customWidth="1"/>
    <col min="9479" max="9479" width="9.7109375" customWidth="1"/>
    <col min="9480" max="9480" width="7.28515625" customWidth="1"/>
    <col min="9481" max="9481" width="10.5703125" customWidth="1"/>
    <col min="9482" max="9482" width="11.5703125" customWidth="1"/>
    <col min="9483" max="9483" width="9.28515625" customWidth="1"/>
    <col min="9484" max="9484" width="5.5703125" customWidth="1"/>
    <col min="9485" max="9485" width="17.140625" bestFit="1" customWidth="1"/>
    <col min="9727" max="9727" width="7" bestFit="1" customWidth="1"/>
    <col min="9728" max="9728" width="28.7109375" customWidth="1"/>
    <col min="9729" max="9729" width="13.5703125" customWidth="1"/>
    <col min="9730" max="9730" width="12.7109375" customWidth="1"/>
    <col min="9731" max="9731" width="12.140625" customWidth="1"/>
    <col min="9732" max="9732" width="9" customWidth="1"/>
    <col min="9733" max="9733" width="10.85546875" customWidth="1"/>
    <col min="9734" max="9734" width="9.28515625" customWidth="1"/>
    <col min="9735" max="9735" width="9.7109375" customWidth="1"/>
    <col min="9736" max="9736" width="7.28515625" customWidth="1"/>
    <col min="9737" max="9737" width="10.5703125" customWidth="1"/>
    <col min="9738" max="9738" width="11.5703125" customWidth="1"/>
    <col min="9739" max="9739" width="9.28515625" customWidth="1"/>
    <col min="9740" max="9740" width="5.5703125" customWidth="1"/>
    <col min="9741" max="9741" width="17.140625" bestFit="1" customWidth="1"/>
    <col min="9983" max="9983" width="7" bestFit="1" customWidth="1"/>
    <col min="9984" max="9984" width="28.7109375" customWidth="1"/>
    <col min="9985" max="9985" width="13.5703125" customWidth="1"/>
    <col min="9986" max="9986" width="12.7109375" customWidth="1"/>
    <col min="9987" max="9987" width="12.140625" customWidth="1"/>
    <col min="9988" max="9988" width="9" customWidth="1"/>
    <col min="9989" max="9989" width="10.85546875" customWidth="1"/>
    <col min="9990" max="9990" width="9.28515625" customWidth="1"/>
    <col min="9991" max="9991" width="9.7109375" customWidth="1"/>
    <col min="9992" max="9992" width="7.28515625" customWidth="1"/>
    <col min="9993" max="9993" width="10.5703125" customWidth="1"/>
    <col min="9994" max="9994" width="11.5703125" customWidth="1"/>
    <col min="9995" max="9995" width="9.28515625" customWidth="1"/>
    <col min="9996" max="9996" width="5.5703125" customWidth="1"/>
    <col min="9997" max="9997" width="17.140625" bestFit="1" customWidth="1"/>
    <col min="10239" max="10239" width="7" bestFit="1" customWidth="1"/>
    <col min="10240" max="10240" width="28.7109375" customWidth="1"/>
    <col min="10241" max="10241" width="13.5703125" customWidth="1"/>
    <col min="10242" max="10242" width="12.7109375" customWidth="1"/>
    <col min="10243" max="10243" width="12.140625" customWidth="1"/>
    <col min="10244" max="10244" width="9" customWidth="1"/>
    <col min="10245" max="10245" width="10.85546875" customWidth="1"/>
    <col min="10246" max="10246" width="9.28515625" customWidth="1"/>
    <col min="10247" max="10247" width="9.7109375" customWidth="1"/>
    <col min="10248" max="10248" width="7.28515625" customWidth="1"/>
    <col min="10249" max="10249" width="10.5703125" customWidth="1"/>
    <col min="10250" max="10250" width="11.5703125" customWidth="1"/>
    <col min="10251" max="10251" width="9.28515625" customWidth="1"/>
    <col min="10252" max="10252" width="5.5703125" customWidth="1"/>
    <col min="10253" max="10253" width="17.140625" bestFit="1" customWidth="1"/>
    <col min="10495" max="10495" width="7" bestFit="1" customWidth="1"/>
    <col min="10496" max="10496" width="28.7109375" customWidth="1"/>
    <col min="10497" max="10497" width="13.5703125" customWidth="1"/>
    <col min="10498" max="10498" width="12.7109375" customWidth="1"/>
    <col min="10499" max="10499" width="12.140625" customWidth="1"/>
    <col min="10500" max="10500" width="9" customWidth="1"/>
    <col min="10501" max="10501" width="10.85546875" customWidth="1"/>
    <col min="10502" max="10502" width="9.28515625" customWidth="1"/>
    <col min="10503" max="10503" width="9.7109375" customWidth="1"/>
    <col min="10504" max="10504" width="7.28515625" customWidth="1"/>
    <col min="10505" max="10505" width="10.5703125" customWidth="1"/>
    <col min="10506" max="10506" width="11.5703125" customWidth="1"/>
    <col min="10507" max="10507" width="9.28515625" customWidth="1"/>
    <col min="10508" max="10508" width="5.5703125" customWidth="1"/>
    <col min="10509" max="10509" width="17.140625" bestFit="1" customWidth="1"/>
    <col min="10751" max="10751" width="7" bestFit="1" customWidth="1"/>
    <col min="10752" max="10752" width="28.7109375" customWidth="1"/>
    <col min="10753" max="10753" width="13.5703125" customWidth="1"/>
    <col min="10754" max="10754" width="12.7109375" customWidth="1"/>
    <col min="10755" max="10755" width="12.140625" customWidth="1"/>
    <col min="10756" max="10756" width="9" customWidth="1"/>
    <col min="10757" max="10757" width="10.85546875" customWidth="1"/>
    <col min="10758" max="10758" width="9.28515625" customWidth="1"/>
    <col min="10759" max="10759" width="9.7109375" customWidth="1"/>
    <col min="10760" max="10760" width="7.28515625" customWidth="1"/>
    <col min="10761" max="10761" width="10.5703125" customWidth="1"/>
    <col min="10762" max="10762" width="11.5703125" customWidth="1"/>
    <col min="10763" max="10763" width="9.28515625" customWidth="1"/>
    <col min="10764" max="10764" width="5.5703125" customWidth="1"/>
    <col min="10765" max="10765" width="17.140625" bestFit="1" customWidth="1"/>
    <col min="11007" max="11007" width="7" bestFit="1" customWidth="1"/>
    <col min="11008" max="11008" width="28.7109375" customWidth="1"/>
    <col min="11009" max="11009" width="13.5703125" customWidth="1"/>
    <col min="11010" max="11010" width="12.7109375" customWidth="1"/>
    <col min="11011" max="11011" width="12.140625" customWidth="1"/>
    <col min="11012" max="11012" width="9" customWidth="1"/>
    <col min="11013" max="11013" width="10.85546875" customWidth="1"/>
    <col min="11014" max="11014" width="9.28515625" customWidth="1"/>
    <col min="11015" max="11015" width="9.7109375" customWidth="1"/>
    <col min="11016" max="11016" width="7.28515625" customWidth="1"/>
    <col min="11017" max="11017" width="10.5703125" customWidth="1"/>
    <col min="11018" max="11018" width="11.5703125" customWidth="1"/>
    <col min="11019" max="11019" width="9.28515625" customWidth="1"/>
    <col min="11020" max="11020" width="5.5703125" customWidth="1"/>
    <col min="11021" max="11021" width="17.140625" bestFit="1" customWidth="1"/>
    <col min="11263" max="11263" width="7" bestFit="1" customWidth="1"/>
    <col min="11264" max="11264" width="28.7109375" customWidth="1"/>
    <col min="11265" max="11265" width="13.5703125" customWidth="1"/>
    <col min="11266" max="11266" width="12.7109375" customWidth="1"/>
    <col min="11267" max="11267" width="12.140625" customWidth="1"/>
    <col min="11268" max="11268" width="9" customWidth="1"/>
    <col min="11269" max="11269" width="10.85546875" customWidth="1"/>
    <col min="11270" max="11270" width="9.28515625" customWidth="1"/>
    <col min="11271" max="11271" width="9.7109375" customWidth="1"/>
    <col min="11272" max="11272" width="7.28515625" customWidth="1"/>
    <col min="11273" max="11273" width="10.5703125" customWidth="1"/>
    <col min="11274" max="11274" width="11.5703125" customWidth="1"/>
    <col min="11275" max="11275" width="9.28515625" customWidth="1"/>
    <col min="11276" max="11276" width="5.5703125" customWidth="1"/>
    <col min="11277" max="11277" width="17.140625" bestFit="1" customWidth="1"/>
    <col min="11519" max="11519" width="7" bestFit="1" customWidth="1"/>
    <col min="11520" max="11520" width="28.7109375" customWidth="1"/>
    <col min="11521" max="11521" width="13.5703125" customWidth="1"/>
    <col min="11522" max="11522" width="12.7109375" customWidth="1"/>
    <col min="11523" max="11523" width="12.140625" customWidth="1"/>
    <col min="11524" max="11524" width="9" customWidth="1"/>
    <col min="11525" max="11525" width="10.85546875" customWidth="1"/>
    <col min="11526" max="11526" width="9.28515625" customWidth="1"/>
    <col min="11527" max="11527" width="9.7109375" customWidth="1"/>
    <col min="11528" max="11528" width="7.28515625" customWidth="1"/>
    <col min="11529" max="11529" width="10.5703125" customWidth="1"/>
    <col min="11530" max="11530" width="11.5703125" customWidth="1"/>
    <col min="11531" max="11531" width="9.28515625" customWidth="1"/>
    <col min="11532" max="11532" width="5.5703125" customWidth="1"/>
    <col min="11533" max="11533" width="17.140625" bestFit="1" customWidth="1"/>
    <col min="11775" max="11775" width="7" bestFit="1" customWidth="1"/>
    <col min="11776" max="11776" width="28.7109375" customWidth="1"/>
    <col min="11777" max="11777" width="13.5703125" customWidth="1"/>
    <col min="11778" max="11778" width="12.7109375" customWidth="1"/>
    <col min="11779" max="11779" width="12.140625" customWidth="1"/>
    <col min="11780" max="11780" width="9" customWidth="1"/>
    <col min="11781" max="11781" width="10.85546875" customWidth="1"/>
    <col min="11782" max="11782" width="9.28515625" customWidth="1"/>
    <col min="11783" max="11783" width="9.7109375" customWidth="1"/>
    <col min="11784" max="11784" width="7.28515625" customWidth="1"/>
    <col min="11785" max="11785" width="10.5703125" customWidth="1"/>
    <col min="11786" max="11786" width="11.5703125" customWidth="1"/>
    <col min="11787" max="11787" width="9.28515625" customWidth="1"/>
    <col min="11788" max="11788" width="5.5703125" customWidth="1"/>
    <col min="11789" max="11789" width="17.140625" bestFit="1" customWidth="1"/>
    <col min="12031" max="12031" width="7" bestFit="1" customWidth="1"/>
    <col min="12032" max="12032" width="28.7109375" customWidth="1"/>
    <col min="12033" max="12033" width="13.5703125" customWidth="1"/>
    <col min="12034" max="12034" width="12.7109375" customWidth="1"/>
    <col min="12035" max="12035" width="12.140625" customWidth="1"/>
    <col min="12036" max="12036" width="9" customWidth="1"/>
    <col min="12037" max="12037" width="10.85546875" customWidth="1"/>
    <col min="12038" max="12038" width="9.28515625" customWidth="1"/>
    <col min="12039" max="12039" width="9.7109375" customWidth="1"/>
    <col min="12040" max="12040" width="7.28515625" customWidth="1"/>
    <col min="12041" max="12041" width="10.5703125" customWidth="1"/>
    <col min="12042" max="12042" width="11.5703125" customWidth="1"/>
    <col min="12043" max="12043" width="9.28515625" customWidth="1"/>
    <col min="12044" max="12044" width="5.5703125" customWidth="1"/>
    <col min="12045" max="12045" width="17.140625" bestFit="1" customWidth="1"/>
    <col min="12287" max="12287" width="7" bestFit="1" customWidth="1"/>
    <col min="12288" max="12288" width="28.7109375" customWidth="1"/>
    <col min="12289" max="12289" width="13.5703125" customWidth="1"/>
    <col min="12290" max="12290" width="12.7109375" customWidth="1"/>
    <col min="12291" max="12291" width="12.140625" customWidth="1"/>
    <col min="12292" max="12292" width="9" customWidth="1"/>
    <col min="12293" max="12293" width="10.85546875" customWidth="1"/>
    <col min="12294" max="12294" width="9.28515625" customWidth="1"/>
    <col min="12295" max="12295" width="9.7109375" customWidth="1"/>
    <col min="12296" max="12296" width="7.28515625" customWidth="1"/>
    <col min="12297" max="12297" width="10.5703125" customWidth="1"/>
    <col min="12298" max="12298" width="11.5703125" customWidth="1"/>
    <col min="12299" max="12299" width="9.28515625" customWidth="1"/>
    <col min="12300" max="12300" width="5.5703125" customWidth="1"/>
    <col min="12301" max="12301" width="17.140625" bestFit="1" customWidth="1"/>
    <col min="12543" max="12543" width="7" bestFit="1" customWidth="1"/>
    <col min="12544" max="12544" width="28.7109375" customWidth="1"/>
    <col min="12545" max="12545" width="13.5703125" customWidth="1"/>
    <col min="12546" max="12546" width="12.7109375" customWidth="1"/>
    <col min="12547" max="12547" width="12.140625" customWidth="1"/>
    <col min="12548" max="12548" width="9" customWidth="1"/>
    <col min="12549" max="12549" width="10.85546875" customWidth="1"/>
    <col min="12550" max="12550" width="9.28515625" customWidth="1"/>
    <col min="12551" max="12551" width="9.7109375" customWidth="1"/>
    <col min="12552" max="12552" width="7.28515625" customWidth="1"/>
    <col min="12553" max="12553" width="10.5703125" customWidth="1"/>
    <col min="12554" max="12554" width="11.5703125" customWidth="1"/>
    <col min="12555" max="12555" width="9.28515625" customWidth="1"/>
    <col min="12556" max="12556" width="5.5703125" customWidth="1"/>
    <col min="12557" max="12557" width="17.140625" bestFit="1" customWidth="1"/>
    <col min="12799" max="12799" width="7" bestFit="1" customWidth="1"/>
    <col min="12800" max="12800" width="28.7109375" customWidth="1"/>
    <col min="12801" max="12801" width="13.5703125" customWidth="1"/>
    <col min="12802" max="12802" width="12.7109375" customWidth="1"/>
    <col min="12803" max="12803" width="12.140625" customWidth="1"/>
    <col min="12804" max="12804" width="9" customWidth="1"/>
    <col min="12805" max="12805" width="10.85546875" customWidth="1"/>
    <col min="12806" max="12806" width="9.28515625" customWidth="1"/>
    <col min="12807" max="12807" width="9.7109375" customWidth="1"/>
    <col min="12808" max="12808" width="7.28515625" customWidth="1"/>
    <col min="12809" max="12809" width="10.5703125" customWidth="1"/>
    <col min="12810" max="12810" width="11.5703125" customWidth="1"/>
    <col min="12811" max="12811" width="9.28515625" customWidth="1"/>
    <col min="12812" max="12812" width="5.5703125" customWidth="1"/>
    <col min="12813" max="12813" width="17.140625" bestFit="1" customWidth="1"/>
    <col min="13055" max="13055" width="7" bestFit="1" customWidth="1"/>
    <col min="13056" max="13056" width="28.7109375" customWidth="1"/>
    <col min="13057" max="13057" width="13.5703125" customWidth="1"/>
    <col min="13058" max="13058" width="12.7109375" customWidth="1"/>
    <col min="13059" max="13059" width="12.140625" customWidth="1"/>
    <col min="13060" max="13060" width="9" customWidth="1"/>
    <col min="13061" max="13061" width="10.85546875" customWidth="1"/>
    <col min="13062" max="13062" width="9.28515625" customWidth="1"/>
    <col min="13063" max="13063" width="9.7109375" customWidth="1"/>
    <col min="13064" max="13064" width="7.28515625" customWidth="1"/>
    <col min="13065" max="13065" width="10.5703125" customWidth="1"/>
    <col min="13066" max="13066" width="11.5703125" customWidth="1"/>
    <col min="13067" max="13067" width="9.28515625" customWidth="1"/>
    <col min="13068" max="13068" width="5.5703125" customWidth="1"/>
    <col min="13069" max="13069" width="17.140625" bestFit="1" customWidth="1"/>
    <col min="13311" max="13311" width="7" bestFit="1" customWidth="1"/>
    <col min="13312" max="13312" width="28.7109375" customWidth="1"/>
    <col min="13313" max="13313" width="13.5703125" customWidth="1"/>
    <col min="13314" max="13314" width="12.7109375" customWidth="1"/>
    <col min="13315" max="13315" width="12.140625" customWidth="1"/>
    <col min="13316" max="13316" width="9" customWidth="1"/>
    <col min="13317" max="13317" width="10.85546875" customWidth="1"/>
    <col min="13318" max="13318" width="9.28515625" customWidth="1"/>
    <col min="13319" max="13319" width="9.7109375" customWidth="1"/>
    <col min="13320" max="13320" width="7.28515625" customWidth="1"/>
    <col min="13321" max="13321" width="10.5703125" customWidth="1"/>
    <col min="13322" max="13322" width="11.5703125" customWidth="1"/>
    <col min="13323" max="13323" width="9.28515625" customWidth="1"/>
    <col min="13324" max="13324" width="5.5703125" customWidth="1"/>
    <col min="13325" max="13325" width="17.140625" bestFit="1" customWidth="1"/>
    <col min="13567" max="13567" width="7" bestFit="1" customWidth="1"/>
    <col min="13568" max="13568" width="28.7109375" customWidth="1"/>
    <col min="13569" max="13569" width="13.5703125" customWidth="1"/>
    <col min="13570" max="13570" width="12.7109375" customWidth="1"/>
    <col min="13571" max="13571" width="12.140625" customWidth="1"/>
    <col min="13572" max="13572" width="9" customWidth="1"/>
    <col min="13573" max="13573" width="10.85546875" customWidth="1"/>
    <col min="13574" max="13574" width="9.28515625" customWidth="1"/>
    <col min="13575" max="13575" width="9.7109375" customWidth="1"/>
    <col min="13576" max="13576" width="7.28515625" customWidth="1"/>
    <col min="13577" max="13577" width="10.5703125" customWidth="1"/>
    <col min="13578" max="13578" width="11.5703125" customWidth="1"/>
    <col min="13579" max="13579" width="9.28515625" customWidth="1"/>
    <col min="13580" max="13580" width="5.5703125" customWidth="1"/>
    <col min="13581" max="13581" width="17.140625" bestFit="1" customWidth="1"/>
    <col min="13823" max="13823" width="7" bestFit="1" customWidth="1"/>
    <col min="13824" max="13824" width="28.7109375" customWidth="1"/>
    <col min="13825" max="13825" width="13.5703125" customWidth="1"/>
    <col min="13826" max="13826" width="12.7109375" customWidth="1"/>
    <col min="13827" max="13827" width="12.140625" customWidth="1"/>
    <col min="13828" max="13828" width="9" customWidth="1"/>
    <col min="13829" max="13829" width="10.85546875" customWidth="1"/>
    <col min="13830" max="13830" width="9.28515625" customWidth="1"/>
    <col min="13831" max="13831" width="9.7109375" customWidth="1"/>
    <col min="13832" max="13832" width="7.28515625" customWidth="1"/>
    <col min="13833" max="13833" width="10.5703125" customWidth="1"/>
    <col min="13834" max="13834" width="11.5703125" customWidth="1"/>
    <col min="13835" max="13835" width="9.28515625" customWidth="1"/>
    <col min="13836" max="13836" width="5.5703125" customWidth="1"/>
    <col min="13837" max="13837" width="17.140625" bestFit="1" customWidth="1"/>
    <col min="14079" max="14079" width="7" bestFit="1" customWidth="1"/>
    <col min="14080" max="14080" width="28.7109375" customWidth="1"/>
    <col min="14081" max="14081" width="13.5703125" customWidth="1"/>
    <col min="14082" max="14082" width="12.7109375" customWidth="1"/>
    <col min="14083" max="14083" width="12.140625" customWidth="1"/>
    <col min="14084" max="14084" width="9" customWidth="1"/>
    <col min="14085" max="14085" width="10.85546875" customWidth="1"/>
    <col min="14086" max="14086" width="9.28515625" customWidth="1"/>
    <col min="14087" max="14087" width="9.7109375" customWidth="1"/>
    <col min="14088" max="14088" width="7.28515625" customWidth="1"/>
    <col min="14089" max="14089" width="10.5703125" customWidth="1"/>
    <col min="14090" max="14090" width="11.5703125" customWidth="1"/>
    <col min="14091" max="14091" width="9.28515625" customWidth="1"/>
    <col min="14092" max="14092" width="5.5703125" customWidth="1"/>
    <col min="14093" max="14093" width="17.140625" bestFit="1" customWidth="1"/>
    <col min="14335" max="14335" width="7" bestFit="1" customWidth="1"/>
    <col min="14336" max="14336" width="28.7109375" customWidth="1"/>
    <col min="14337" max="14337" width="13.5703125" customWidth="1"/>
    <col min="14338" max="14338" width="12.7109375" customWidth="1"/>
    <col min="14339" max="14339" width="12.140625" customWidth="1"/>
    <col min="14340" max="14340" width="9" customWidth="1"/>
    <col min="14341" max="14341" width="10.85546875" customWidth="1"/>
    <col min="14342" max="14342" width="9.28515625" customWidth="1"/>
    <col min="14343" max="14343" width="9.7109375" customWidth="1"/>
    <col min="14344" max="14344" width="7.28515625" customWidth="1"/>
    <col min="14345" max="14345" width="10.5703125" customWidth="1"/>
    <col min="14346" max="14346" width="11.5703125" customWidth="1"/>
    <col min="14347" max="14347" width="9.28515625" customWidth="1"/>
    <col min="14348" max="14348" width="5.5703125" customWidth="1"/>
    <col min="14349" max="14349" width="17.140625" bestFit="1" customWidth="1"/>
    <col min="14591" max="14591" width="7" bestFit="1" customWidth="1"/>
    <col min="14592" max="14592" width="28.7109375" customWidth="1"/>
    <col min="14593" max="14593" width="13.5703125" customWidth="1"/>
    <col min="14594" max="14594" width="12.7109375" customWidth="1"/>
    <col min="14595" max="14595" width="12.140625" customWidth="1"/>
    <col min="14596" max="14596" width="9" customWidth="1"/>
    <col min="14597" max="14597" width="10.85546875" customWidth="1"/>
    <col min="14598" max="14598" width="9.28515625" customWidth="1"/>
    <col min="14599" max="14599" width="9.7109375" customWidth="1"/>
    <col min="14600" max="14600" width="7.28515625" customWidth="1"/>
    <col min="14601" max="14601" width="10.5703125" customWidth="1"/>
    <col min="14602" max="14602" width="11.5703125" customWidth="1"/>
    <col min="14603" max="14603" width="9.28515625" customWidth="1"/>
    <col min="14604" max="14604" width="5.5703125" customWidth="1"/>
    <col min="14605" max="14605" width="17.140625" bestFit="1" customWidth="1"/>
    <col min="14847" max="14847" width="7" bestFit="1" customWidth="1"/>
    <col min="14848" max="14848" width="28.7109375" customWidth="1"/>
    <col min="14849" max="14849" width="13.5703125" customWidth="1"/>
    <col min="14850" max="14850" width="12.7109375" customWidth="1"/>
    <col min="14851" max="14851" width="12.140625" customWidth="1"/>
    <col min="14852" max="14852" width="9" customWidth="1"/>
    <col min="14853" max="14853" width="10.85546875" customWidth="1"/>
    <col min="14854" max="14854" width="9.28515625" customWidth="1"/>
    <col min="14855" max="14855" width="9.7109375" customWidth="1"/>
    <col min="14856" max="14856" width="7.28515625" customWidth="1"/>
    <col min="14857" max="14857" width="10.5703125" customWidth="1"/>
    <col min="14858" max="14858" width="11.5703125" customWidth="1"/>
    <col min="14859" max="14859" width="9.28515625" customWidth="1"/>
    <col min="14860" max="14860" width="5.5703125" customWidth="1"/>
    <col min="14861" max="14861" width="17.140625" bestFit="1" customWidth="1"/>
    <col min="15103" max="15103" width="7" bestFit="1" customWidth="1"/>
    <col min="15104" max="15104" width="28.7109375" customWidth="1"/>
    <col min="15105" max="15105" width="13.5703125" customWidth="1"/>
    <col min="15106" max="15106" width="12.7109375" customWidth="1"/>
    <col min="15107" max="15107" width="12.140625" customWidth="1"/>
    <col min="15108" max="15108" width="9" customWidth="1"/>
    <col min="15109" max="15109" width="10.85546875" customWidth="1"/>
    <col min="15110" max="15110" width="9.28515625" customWidth="1"/>
    <col min="15111" max="15111" width="9.7109375" customWidth="1"/>
    <col min="15112" max="15112" width="7.28515625" customWidth="1"/>
    <col min="15113" max="15113" width="10.5703125" customWidth="1"/>
    <col min="15114" max="15114" width="11.5703125" customWidth="1"/>
    <col min="15115" max="15115" width="9.28515625" customWidth="1"/>
    <col min="15116" max="15116" width="5.5703125" customWidth="1"/>
    <col min="15117" max="15117" width="17.140625" bestFit="1" customWidth="1"/>
    <col min="15359" max="15359" width="7" bestFit="1" customWidth="1"/>
    <col min="15360" max="15360" width="28.7109375" customWidth="1"/>
    <col min="15361" max="15361" width="13.5703125" customWidth="1"/>
    <col min="15362" max="15362" width="12.7109375" customWidth="1"/>
    <col min="15363" max="15363" width="12.140625" customWidth="1"/>
    <col min="15364" max="15364" width="9" customWidth="1"/>
    <col min="15365" max="15365" width="10.85546875" customWidth="1"/>
    <col min="15366" max="15366" width="9.28515625" customWidth="1"/>
    <col min="15367" max="15367" width="9.7109375" customWidth="1"/>
    <col min="15368" max="15368" width="7.28515625" customWidth="1"/>
    <col min="15369" max="15369" width="10.5703125" customWidth="1"/>
    <col min="15370" max="15370" width="11.5703125" customWidth="1"/>
    <col min="15371" max="15371" width="9.28515625" customWidth="1"/>
    <col min="15372" max="15372" width="5.5703125" customWidth="1"/>
    <col min="15373" max="15373" width="17.140625" bestFit="1" customWidth="1"/>
    <col min="15615" max="15615" width="7" bestFit="1" customWidth="1"/>
    <col min="15616" max="15616" width="28.7109375" customWidth="1"/>
    <col min="15617" max="15617" width="13.5703125" customWidth="1"/>
    <col min="15618" max="15618" width="12.7109375" customWidth="1"/>
    <col min="15619" max="15619" width="12.140625" customWidth="1"/>
    <col min="15620" max="15620" width="9" customWidth="1"/>
    <col min="15621" max="15621" width="10.85546875" customWidth="1"/>
    <col min="15622" max="15622" width="9.28515625" customWidth="1"/>
    <col min="15623" max="15623" width="9.7109375" customWidth="1"/>
    <col min="15624" max="15624" width="7.28515625" customWidth="1"/>
    <col min="15625" max="15625" width="10.5703125" customWidth="1"/>
    <col min="15626" max="15626" width="11.5703125" customWidth="1"/>
    <col min="15627" max="15627" width="9.28515625" customWidth="1"/>
    <col min="15628" max="15628" width="5.5703125" customWidth="1"/>
    <col min="15629" max="15629" width="17.140625" bestFit="1" customWidth="1"/>
    <col min="15871" max="15871" width="7" bestFit="1" customWidth="1"/>
    <col min="15872" max="15872" width="28.7109375" customWidth="1"/>
    <col min="15873" max="15873" width="13.5703125" customWidth="1"/>
    <col min="15874" max="15874" width="12.7109375" customWidth="1"/>
    <col min="15875" max="15875" width="12.140625" customWidth="1"/>
    <col min="15876" max="15876" width="9" customWidth="1"/>
    <col min="15877" max="15877" width="10.85546875" customWidth="1"/>
    <col min="15878" max="15878" width="9.28515625" customWidth="1"/>
    <col min="15879" max="15879" width="9.7109375" customWidth="1"/>
    <col min="15880" max="15880" width="7.28515625" customWidth="1"/>
    <col min="15881" max="15881" width="10.5703125" customWidth="1"/>
    <col min="15882" max="15882" width="11.5703125" customWidth="1"/>
    <col min="15883" max="15883" width="9.28515625" customWidth="1"/>
    <col min="15884" max="15884" width="5.5703125" customWidth="1"/>
    <col min="15885" max="15885" width="17.140625" bestFit="1" customWidth="1"/>
    <col min="16127" max="16127" width="7" bestFit="1" customWidth="1"/>
    <col min="16128" max="16128" width="28.7109375" customWidth="1"/>
    <col min="16129" max="16129" width="13.5703125" customWidth="1"/>
    <col min="16130" max="16130" width="12.7109375" customWidth="1"/>
    <col min="16131" max="16131" width="12.140625" customWidth="1"/>
    <col min="16132" max="16132" width="9" customWidth="1"/>
    <col min="16133" max="16133" width="10.85546875" customWidth="1"/>
    <col min="16134" max="16134" width="9.28515625" customWidth="1"/>
    <col min="16135" max="16135" width="9.7109375" customWidth="1"/>
    <col min="16136" max="16136" width="7.28515625" customWidth="1"/>
    <col min="16137" max="16137" width="10.5703125" customWidth="1"/>
    <col min="16138" max="16138" width="11.5703125" customWidth="1"/>
    <col min="16139" max="16139" width="9.28515625" customWidth="1"/>
    <col min="16140" max="16140" width="5.5703125" customWidth="1"/>
    <col min="16141" max="16141" width="17.140625" bestFit="1" customWidth="1"/>
  </cols>
  <sheetData>
    <row r="1" spans="1:15" ht="45" customHeight="1" x14ac:dyDescent="0.25">
      <c r="G1" s="71"/>
      <c r="I1" s="73"/>
      <c r="J1" s="73"/>
      <c r="M1" s="244" t="s">
        <v>226</v>
      </c>
      <c r="N1" s="244"/>
      <c r="O1" s="244"/>
    </row>
    <row r="2" spans="1:15" ht="17.25" customHeight="1" x14ac:dyDescent="0.25">
      <c r="A2" s="307" t="s">
        <v>61</v>
      </c>
      <c r="B2" s="307"/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307"/>
    </row>
    <row r="3" spans="1:15" ht="51" customHeight="1" x14ac:dyDescent="0.25">
      <c r="A3" s="326" t="s">
        <v>62</v>
      </c>
      <c r="B3" s="326"/>
      <c r="C3" s="326"/>
      <c r="D3" s="326"/>
      <c r="E3" s="326"/>
      <c r="F3" s="326"/>
      <c r="G3" s="326"/>
      <c r="H3" s="326"/>
      <c r="I3" s="326"/>
      <c r="J3" s="326"/>
      <c r="K3" s="326"/>
      <c r="L3" s="326"/>
      <c r="M3" s="76"/>
      <c r="N3" s="76"/>
      <c r="O3" s="76"/>
    </row>
    <row r="4" spans="1:15" ht="114" customHeight="1" x14ac:dyDescent="0.25">
      <c r="A4" s="330" t="s">
        <v>63</v>
      </c>
      <c r="B4" s="323" t="s">
        <v>64</v>
      </c>
      <c r="C4" s="313" t="s">
        <v>65</v>
      </c>
      <c r="D4" s="314"/>
      <c r="E4" s="315" t="s">
        <v>66</v>
      </c>
      <c r="F4" s="316"/>
      <c r="G4" s="337" t="s">
        <v>67</v>
      </c>
      <c r="H4" s="338"/>
      <c r="I4" s="319" t="s">
        <v>68</v>
      </c>
      <c r="J4" s="320"/>
      <c r="K4" s="339" t="s">
        <v>69</v>
      </c>
      <c r="L4" s="339"/>
      <c r="M4" s="311" t="s">
        <v>70</v>
      </c>
      <c r="N4" s="312"/>
      <c r="O4" s="82" t="s">
        <v>71</v>
      </c>
    </row>
    <row r="5" spans="1:15" ht="26.25" x14ac:dyDescent="0.25">
      <c r="A5" s="330"/>
      <c r="B5" s="323"/>
      <c r="C5" s="83" t="s">
        <v>72</v>
      </c>
      <c r="D5" s="84" t="s">
        <v>73</v>
      </c>
      <c r="E5" s="83" t="s">
        <v>72</v>
      </c>
      <c r="F5" s="84" t="s">
        <v>73</v>
      </c>
      <c r="G5" s="85" t="s">
        <v>72</v>
      </c>
      <c r="H5" s="86" t="s">
        <v>73</v>
      </c>
      <c r="I5" s="83" t="s">
        <v>72</v>
      </c>
      <c r="J5" s="84" t="s">
        <v>73</v>
      </c>
      <c r="K5" s="83" t="s">
        <v>72</v>
      </c>
      <c r="L5" s="84" t="s">
        <v>73</v>
      </c>
      <c r="M5" s="87" t="s">
        <v>72</v>
      </c>
      <c r="N5" s="88" t="s">
        <v>73</v>
      </c>
      <c r="O5" s="83" t="s">
        <v>74</v>
      </c>
    </row>
    <row r="6" spans="1:15" ht="29.25" customHeight="1" x14ac:dyDescent="0.25">
      <c r="A6" s="89">
        <v>560002</v>
      </c>
      <c r="B6" s="90" t="s">
        <v>75</v>
      </c>
      <c r="C6" s="91">
        <v>21262</v>
      </c>
      <c r="D6" s="91">
        <v>2</v>
      </c>
      <c r="E6" s="92">
        <v>16732</v>
      </c>
      <c r="F6" s="92">
        <v>0</v>
      </c>
      <c r="G6" s="93">
        <v>1.2709999999999999</v>
      </c>
      <c r="H6" s="93">
        <v>0</v>
      </c>
      <c r="I6" s="94">
        <v>4.53</v>
      </c>
      <c r="J6" s="94">
        <v>0</v>
      </c>
      <c r="K6" s="95">
        <v>4.53</v>
      </c>
      <c r="L6" s="95">
        <v>0</v>
      </c>
      <c r="M6" s="96"/>
      <c r="N6" s="97"/>
      <c r="O6" s="98">
        <v>4.53</v>
      </c>
    </row>
    <row r="7" spans="1:15" ht="26.25" x14ac:dyDescent="0.25">
      <c r="A7" s="89">
        <v>560014</v>
      </c>
      <c r="B7" s="90" t="s">
        <v>76</v>
      </c>
      <c r="C7" s="91">
        <v>6016</v>
      </c>
      <c r="D7" s="91">
        <v>20</v>
      </c>
      <c r="E7" s="92">
        <v>4183</v>
      </c>
      <c r="F7" s="92">
        <v>48</v>
      </c>
      <c r="G7" s="93">
        <v>1.4379999999999999</v>
      </c>
      <c r="H7" s="93">
        <v>0.41699999999999998</v>
      </c>
      <c r="I7" s="94">
        <v>5</v>
      </c>
      <c r="J7" s="94">
        <v>0.36</v>
      </c>
      <c r="K7" s="95">
        <v>4.95</v>
      </c>
      <c r="L7" s="95">
        <v>0</v>
      </c>
      <c r="M7" s="96"/>
      <c r="N7" s="97"/>
      <c r="O7" s="98">
        <v>4.95</v>
      </c>
    </row>
    <row r="8" spans="1:15" x14ac:dyDescent="0.25">
      <c r="A8" s="89">
        <v>560017</v>
      </c>
      <c r="B8" s="90" t="s">
        <v>77</v>
      </c>
      <c r="C8" s="91">
        <v>93765</v>
      </c>
      <c r="D8" s="91">
        <v>12</v>
      </c>
      <c r="E8" s="92">
        <v>76368</v>
      </c>
      <c r="F8" s="92">
        <v>2</v>
      </c>
      <c r="G8" s="93">
        <v>1.228</v>
      </c>
      <c r="H8" s="93">
        <v>6</v>
      </c>
      <c r="I8" s="94">
        <v>4.3600000000000003</v>
      </c>
      <c r="J8" s="94">
        <v>5</v>
      </c>
      <c r="K8" s="95">
        <v>4.3600000000000003</v>
      </c>
      <c r="L8" s="95">
        <v>0</v>
      </c>
      <c r="M8" s="96"/>
      <c r="N8" s="97"/>
      <c r="O8" s="98">
        <v>4.3600000000000003</v>
      </c>
    </row>
    <row r="9" spans="1:15" x14ac:dyDescent="0.25">
      <c r="A9" s="89">
        <v>560019</v>
      </c>
      <c r="B9" s="90" t="s">
        <v>78</v>
      </c>
      <c r="C9" s="91">
        <v>127834</v>
      </c>
      <c r="D9" s="91">
        <v>16623</v>
      </c>
      <c r="E9" s="92">
        <v>88891</v>
      </c>
      <c r="F9" s="92">
        <v>4161</v>
      </c>
      <c r="G9" s="93">
        <v>1.4379999999999999</v>
      </c>
      <c r="H9" s="93">
        <v>3.9950000000000001</v>
      </c>
      <c r="I9" s="94">
        <v>5</v>
      </c>
      <c r="J9" s="94">
        <v>5</v>
      </c>
      <c r="K9" s="95">
        <v>4.8</v>
      </c>
      <c r="L9" s="95">
        <v>0.2</v>
      </c>
      <c r="M9" s="96"/>
      <c r="N9" s="97"/>
      <c r="O9" s="98">
        <v>5</v>
      </c>
    </row>
    <row r="10" spans="1:15" x14ac:dyDescent="0.25">
      <c r="A10" s="89">
        <v>560021</v>
      </c>
      <c r="B10" s="90" t="s">
        <v>79</v>
      </c>
      <c r="C10" s="91">
        <v>77635</v>
      </c>
      <c r="D10" s="91">
        <v>80652</v>
      </c>
      <c r="E10" s="92">
        <v>55724</v>
      </c>
      <c r="F10" s="92">
        <v>37672</v>
      </c>
      <c r="G10" s="93">
        <v>1.393</v>
      </c>
      <c r="H10" s="93">
        <v>2.141</v>
      </c>
      <c r="I10" s="94">
        <v>5</v>
      </c>
      <c r="J10" s="94">
        <v>3.49</v>
      </c>
      <c r="K10" s="95">
        <v>3</v>
      </c>
      <c r="L10" s="95">
        <v>1.4</v>
      </c>
      <c r="M10" s="96"/>
      <c r="N10" s="97"/>
      <c r="O10" s="98">
        <v>4.4000000000000004</v>
      </c>
    </row>
    <row r="11" spans="1:15" x14ac:dyDescent="0.25">
      <c r="A11" s="89">
        <v>560022</v>
      </c>
      <c r="B11" s="90" t="s">
        <v>80</v>
      </c>
      <c r="C11" s="91">
        <v>98008</v>
      </c>
      <c r="D11" s="91">
        <v>69043</v>
      </c>
      <c r="E11" s="92">
        <v>66705</v>
      </c>
      <c r="F11" s="92">
        <v>23810</v>
      </c>
      <c r="G11" s="93">
        <v>1.4690000000000001</v>
      </c>
      <c r="H11" s="93">
        <v>2.9</v>
      </c>
      <c r="I11" s="94">
        <v>5</v>
      </c>
      <c r="J11" s="94">
        <v>4.87</v>
      </c>
      <c r="K11" s="95">
        <v>3.7</v>
      </c>
      <c r="L11" s="95">
        <v>1.27</v>
      </c>
      <c r="M11" s="96"/>
      <c r="N11" s="97"/>
      <c r="O11" s="98">
        <v>4.97</v>
      </c>
    </row>
    <row r="12" spans="1:15" x14ac:dyDescent="0.25">
      <c r="A12" s="89">
        <v>560024</v>
      </c>
      <c r="B12" s="90" t="s">
        <v>81</v>
      </c>
      <c r="C12" s="91">
        <v>2741</v>
      </c>
      <c r="D12" s="91">
        <v>174575</v>
      </c>
      <c r="E12" s="92">
        <v>2584</v>
      </c>
      <c r="F12" s="92">
        <v>49950</v>
      </c>
      <c r="G12" s="93">
        <v>1.0609999999999999</v>
      </c>
      <c r="H12" s="93">
        <v>3.4950000000000001</v>
      </c>
      <c r="I12" s="94">
        <v>3.7</v>
      </c>
      <c r="J12" s="94">
        <v>5</v>
      </c>
      <c r="K12" s="95">
        <v>0.19</v>
      </c>
      <c r="L12" s="95">
        <v>4.75</v>
      </c>
      <c r="M12" s="96"/>
      <c r="N12" s="97"/>
      <c r="O12" s="98">
        <v>4.9400000000000004</v>
      </c>
    </row>
    <row r="13" spans="1:15" ht="26.25" x14ac:dyDescent="0.25">
      <c r="A13" s="89">
        <v>560026</v>
      </c>
      <c r="B13" s="90" t="s">
        <v>82</v>
      </c>
      <c r="C13" s="91">
        <v>98917</v>
      </c>
      <c r="D13" s="91">
        <v>23966</v>
      </c>
      <c r="E13" s="92">
        <v>94223</v>
      </c>
      <c r="F13" s="92">
        <v>18949</v>
      </c>
      <c r="G13" s="93">
        <v>1.05</v>
      </c>
      <c r="H13" s="93">
        <v>1.2649999999999999</v>
      </c>
      <c r="I13" s="94">
        <v>3.66</v>
      </c>
      <c r="J13" s="94">
        <v>1.9</v>
      </c>
      <c r="K13" s="95">
        <v>0</v>
      </c>
      <c r="L13" s="95">
        <v>0.32</v>
      </c>
      <c r="M13" s="96">
        <v>1</v>
      </c>
      <c r="N13" s="97"/>
      <c r="O13" s="98">
        <v>0.32</v>
      </c>
    </row>
    <row r="14" spans="1:15" x14ac:dyDescent="0.25">
      <c r="A14" s="89">
        <v>560032</v>
      </c>
      <c r="B14" s="90" t="s">
        <v>83</v>
      </c>
      <c r="C14" s="91">
        <v>17475</v>
      </c>
      <c r="D14" s="91">
        <v>4</v>
      </c>
      <c r="E14" s="92">
        <v>20899</v>
      </c>
      <c r="F14" s="92">
        <v>0</v>
      </c>
      <c r="G14" s="93">
        <v>0.83599999999999997</v>
      </c>
      <c r="H14" s="93">
        <v>0</v>
      </c>
      <c r="I14" s="94">
        <v>2.81</v>
      </c>
      <c r="J14" s="94">
        <v>0</v>
      </c>
      <c r="K14" s="95">
        <v>0</v>
      </c>
      <c r="L14" s="95">
        <v>0</v>
      </c>
      <c r="M14" s="96">
        <v>1</v>
      </c>
      <c r="N14" s="97"/>
      <c r="O14" s="98">
        <v>0</v>
      </c>
    </row>
    <row r="15" spans="1:15" x14ac:dyDescent="0.25">
      <c r="A15" s="89">
        <v>560033</v>
      </c>
      <c r="B15" s="90" t="s">
        <v>84</v>
      </c>
      <c r="C15" s="91">
        <v>47727</v>
      </c>
      <c r="D15" s="91">
        <v>12</v>
      </c>
      <c r="E15" s="92">
        <v>40639</v>
      </c>
      <c r="F15" s="92">
        <v>0</v>
      </c>
      <c r="G15" s="93">
        <v>1.1739999999999999</v>
      </c>
      <c r="H15" s="93">
        <v>0</v>
      </c>
      <c r="I15" s="94">
        <v>4.1500000000000004</v>
      </c>
      <c r="J15" s="94">
        <v>0</v>
      </c>
      <c r="K15" s="95">
        <v>4.1500000000000004</v>
      </c>
      <c r="L15" s="95">
        <v>0</v>
      </c>
      <c r="M15" s="96"/>
      <c r="N15" s="97"/>
      <c r="O15" s="98">
        <v>4.1500000000000004</v>
      </c>
    </row>
    <row r="16" spans="1:15" x14ac:dyDescent="0.25">
      <c r="A16" s="89">
        <v>560034</v>
      </c>
      <c r="B16" s="90" t="s">
        <v>85</v>
      </c>
      <c r="C16" s="91">
        <v>40452</v>
      </c>
      <c r="D16" s="91">
        <v>5</v>
      </c>
      <c r="E16" s="92">
        <v>38022</v>
      </c>
      <c r="F16" s="92">
        <v>2</v>
      </c>
      <c r="G16" s="93">
        <v>1.0640000000000001</v>
      </c>
      <c r="H16" s="93">
        <v>2.5</v>
      </c>
      <c r="I16" s="94">
        <v>3.71</v>
      </c>
      <c r="J16" s="94">
        <v>4.1399999999999997</v>
      </c>
      <c r="K16" s="95">
        <v>0</v>
      </c>
      <c r="L16" s="95">
        <v>0</v>
      </c>
      <c r="M16" s="96">
        <v>1</v>
      </c>
      <c r="N16" s="97"/>
      <c r="O16" s="98">
        <v>0</v>
      </c>
    </row>
    <row r="17" spans="1:15" x14ac:dyDescent="0.25">
      <c r="A17" s="89">
        <v>560035</v>
      </c>
      <c r="B17" s="90" t="s">
        <v>86</v>
      </c>
      <c r="C17" s="91">
        <v>746</v>
      </c>
      <c r="D17" s="91">
        <v>60156</v>
      </c>
      <c r="E17" s="92">
        <v>1824</v>
      </c>
      <c r="F17" s="92">
        <v>30778</v>
      </c>
      <c r="G17" s="93">
        <v>0.40899999999999997</v>
      </c>
      <c r="H17" s="93">
        <v>1.9550000000000001</v>
      </c>
      <c r="I17" s="94">
        <v>1.1200000000000001</v>
      </c>
      <c r="J17" s="94">
        <v>3.15</v>
      </c>
      <c r="K17" s="95">
        <v>7.0000000000000007E-2</v>
      </c>
      <c r="L17" s="95">
        <v>2.96</v>
      </c>
      <c r="M17" s="96"/>
      <c r="N17" s="97"/>
      <c r="O17" s="98">
        <v>3.03</v>
      </c>
    </row>
    <row r="18" spans="1:15" x14ac:dyDescent="0.25">
      <c r="A18" s="89">
        <v>560036</v>
      </c>
      <c r="B18" s="90" t="s">
        <v>87</v>
      </c>
      <c r="C18" s="91">
        <v>40839</v>
      </c>
      <c r="D18" s="91">
        <v>19818</v>
      </c>
      <c r="E18" s="92">
        <v>47543</v>
      </c>
      <c r="F18" s="92">
        <v>10776</v>
      </c>
      <c r="G18" s="93">
        <v>0.85899999999999999</v>
      </c>
      <c r="H18" s="93">
        <v>1.839</v>
      </c>
      <c r="I18" s="94">
        <v>2.9</v>
      </c>
      <c r="J18" s="94">
        <v>2.94</v>
      </c>
      <c r="K18" s="95">
        <v>2.38</v>
      </c>
      <c r="L18" s="95">
        <v>0.53</v>
      </c>
      <c r="M18" s="96"/>
      <c r="N18" s="97"/>
      <c r="O18" s="98">
        <v>2.91</v>
      </c>
    </row>
    <row r="19" spans="1:15" x14ac:dyDescent="0.25">
      <c r="A19" s="89">
        <v>560041</v>
      </c>
      <c r="B19" s="90" t="s">
        <v>88</v>
      </c>
      <c r="C19" s="91">
        <v>815</v>
      </c>
      <c r="D19" s="91">
        <v>40123</v>
      </c>
      <c r="E19" s="92">
        <v>1771</v>
      </c>
      <c r="F19" s="92">
        <v>19478</v>
      </c>
      <c r="G19" s="93">
        <v>0.46</v>
      </c>
      <c r="H19" s="93">
        <v>2.06</v>
      </c>
      <c r="I19" s="94">
        <v>1.32</v>
      </c>
      <c r="J19" s="94">
        <v>3.34</v>
      </c>
      <c r="K19" s="95">
        <v>0.11</v>
      </c>
      <c r="L19" s="95">
        <v>3.07</v>
      </c>
      <c r="M19" s="96"/>
      <c r="N19" s="97"/>
      <c r="O19" s="98">
        <v>3.18</v>
      </c>
    </row>
    <row r="20" spans="1:15" x14ac:dyDescent="0.25">
      <c r="A20" s="89">
        <v>560043</v>
      </c>
      <c r="B20" s="90" t="s">
        <v>89</v>
      </c>
      <c r="C20" s="91">
        <v>25318</v>
      </c>
      <c r="D20" s="91">
        <v>9839</v>
      </c>
      <c r="E20" s="92">
        <v>21231</v>
      </c>
      <c r="F20" s="92">
        <v>5150</v>
      </c>
      <c r="G20" s="93">
        <v>1.1930000000000001</v>
      </c>
      <c r="H20" s="93">
        <v>1.91</v>
      </c>
      <c r="I20" s="94">
        <v>4.22</v>
      </c>
      <c r="J20" s="94">
        <v>3.07</v>
      </c>
      <c r="K20" s="95">
        <v>0</v>
      </c>
      <c r="L20" s="95">
        <v>0.61</v>
      </c>
      <c r="M20" s="96">
        <v>1</v>
      </c>
      <c r="N20" s="97"/>
      <c r="O20" s="98">
        <v>0.61</v>
      </c>
    </row>
    <row r="21" spans="1:15" x14ac:dyDescent="0.25">
      <c r="A21" s="89">
        <v>560045</v>
      </c>
      <c r="B21" s="90" t="s">
        <v>90</v>
      </c>
      <c r="C21" s="91">
        <v>22759</v>
      </c>
      <c r="D21" s="91">
        <v>16912</v>
      </c>
      <c r="E21" s="92">
        <v>19858</v>
      </c>
      <c r="F21" s="92">
        <v>5856</v>
      </c>
      <c r="G21" s="93">
        <v>1.1459999999999999</v>
      </c>
      <c r="H21" s="93">
        <v>2.8879999999999999</v>
      </c>
      <c r="I21" s="94">
        <v>4.04</v>
      </c>
      <c r="J21" s="94">
        <v>4.8499999999999996</v>
      </c>
      <c r="K21" s="95">
        <v>3.11</v>
      </c>
      <c r="L21" s="95">
        <v>1.1200000000000001</v>
      </c>
      <c r="M21" s="96"/>
      <c r="N21" s="97"/>
      <c r="O21" s="98">
        <v>4.2300000000000004</v>
      </c>
    </row>
    <row r="22" spans="1:15" x14ac:dyDescent="0.25">
      <c r="A22" s="89">
        <v>560047</v>
      </c>
      <c r="B22" s="90" t="s">
        <v>91</v>
      </c>
      <c r="C22" s="91">
        <v>33452</v>
      </c>
      <c r="D22" s="91">
        <v>16532</v>
      </c>
      <c r="E22" s="92">
        <v>30223</v>
      </c>
      <c r="F22" s="92">
        <v>8381</v>
      </c>
      <c r="G22" s="93">
        <v>1.107</v>
      </c>
      <c r="H22" s="93">
        <v>1.9730000000000001</v>
      </c>
      <c r="I22" s="94">
        <v>3.88</v>
      </c>
      <c r="J22" s="94">
        <v>3.19</v>
      </c>
      <c r="K22" s="95">
        <v>0</v>
      </c>
      <c r="L22" s="95">
        <v>0.7</v>
      </c>
      <c r="M22" s="96">
        <v>1</v>
      </c>
      <c r="N22" s="97"/>
      <c r="O22" s="98">
        <v>0.7</v>
      </c>
    </row>
    <row r="23" spans="1:15" x14ac:dyDescent="0.25">
      <c r="A23" s="89">
        <v>560052</v>
      </c>
      <c r="B23" s="90" t="s">
        <v>92</v>
      </c>
      <c r="C23" s="91">
        <v>21677</v>
      </c>
      <c r="D23" s="91">
        <v>8539</v>
      </c>
      <c r="E23" s="92">
        <v>18001</v>
      </c>
      <c r="F23" s="92">
        <v>5617</v>
      </c>
      <c r="G23" s="93">
        <v>1.204</v>
      </c>
      <c r="H23" s="93">
        <v>1.52</v>
      </c>
      <c r="I23" s="94">
        <v>4.2699999999999996</v>
      </c>
      <c r="J23" s="94">
        <v>2.36</v>
      </c>
      <c r="K23" s="95">
        <v>3.25</v>
      </c>
      <c r="L23" s="95">
        <v>0.56999999999999995</v>
      </c>
      <c r="M23" s="96"/>
      <c r="N23" s="97"/>
      <c r="O23" s="98">
        <v>3.82</v>
      </c>
    </row>
    <row r="24" spans="1:15" x14ac:dyDescent="0.25">
      <c r="A24" s="89">
        <v>560053</v>
      </c>
      <c r="B24" s="90" t="s">
        <v>93</v>
      </c>
      <c r="C24" s="91">
        <v>11972</v>
      </c>
      <c r="D24" s="91">
        <v>4679</v>
      </c>
      <c r="E24" s="92">
        <v>16174</v>
      </c>
      <c r="F24" s="92">
        <v>4665</v>
      </c>
      <c r="G24" s="93">
        <v>0.74</v>
      </c>
      <c r="H24" s="93">
        <v>1.0029999999999999</v>
      </c>
      <c r="I24" s="94">
        <v>2.4300000000000002</v>
      </c>
      <c r="J24" s="94">
        <v>1.42</v>
      </c>
      <c r="K24" s="95">
        <v>1.9</v>
      </c>
      <c r="L24" s="95">
        <v>0.31</v>
      </c>
      <c r="M24" s="96"/>
      <c r="N24" s="97"/>
      <c r="O24" s="98">
        <v>2.21</v>
      </c>
    </row>
    <row r="25" spans="1:15" x14ac:dyDescent="0.25">
      <c r="A25" s="89">
        <v>560054</v>
      </c>
      <c r="B25" s="90" t="s">
        <v>94</v>
      </c>
      <c r="C25" s="91">
        <v>16918</v>
      </c>
      <c r="D25" s="91">
        <v>12342</v>
      </c>
      <c r="E25" s="92">
        <v>16251</v>
      </c>
      <c r="F25" s="92">
        <v>5304</v>
      </c>
      <c r="G25" s="93">
        <v>1.0409999999999999</v>
      </c>
      <c r="H25" s="93">
        <v>2.327</v>
      </c>
      <c r="I25" s="94">
        <v>3.62</v>
      </c>
      <c r="J25" s="94">
        <v>3.83</v>
      </c>
      <c r="K25" s="95">
        <v>2.72</v>
      </c>
      <c r="L25" s="95">
        <v>0.96</v>
      </c>
      <c r="M25" s="96"/>
      <c r="N25" s="97"/>
      <c r="O25" s="98">
        <v>3.68</v>
      </c>
    </row>
    <row r="26" spans="1:15" x14ac:dyDescent="0.25">
      <c r="A26" s="89">
        <v>560055</v>
      </c>
      <c r="B26" s="90" t="s">
        <v>95</v>
      </c>
      <c r="C26" s="91">
        <v>10458</v>
      </c>
      <c r="D26" s="91">
        <v>5186</v>
      </c>
      <c r="E26" s="92">
        <v>11462</v>
      </c>
      <c r="F26" s="92">
        <v>2772</v>
      </c>
      <c r="G26" s="93">
        <v>0.91200000000000003</v>
      </c>
      <c r="H26" s="93">
        <v>1.871</v>
      </c>
      <c r="I26" s="94">
        <v>3.11</v>
      </c>
      <c r="J26" s="94">
        <v>3</v>
      </c>
      <c r="K26" s="95">
        <v>0</v>
      </c>
      <c r="L26" s="95">
        <v>0.56999999999999995</v>
      </c>
      <c r="M26" s="96">
        <v>1</v>
      </c>
      <c r="N26" s="97"/>
      <c r="O26" s="98">
        <v>0.56999999999999995</v>
      </c>
    </row>
    <row r="27" spans="1:15" x14ac:dyDescent="0.25">
      <c r="A27" s="89">
        <v>560056</v>
      </c>
      <c r="B27" s="90" t="s">
        <v>96</v>
      </c>
      <c r="C27" s="91">
        <v>16764</v>
      </c>
      <c r="D27" s="91">
        <v>5660</v>
      </c>
      <c r="E27" s="92">
        <v>15607</v>
      </c>
      <c r="F27" s="92">
        <v>3476</v>
      </c>
      <c r="G27" s="93">
        <v>1.0740000000000001</v>
      </c>
      <c r="H27" s="93">
        <v>1.6279999999999999</v>
      </c>
      <c r="I27" s="94">
        <v>3.75</v>
      </c>
      <c r="J27" s="94">
        <v>2.56</v>
      </c>
      <c r="K27" s="95">
        <v>0</v>
      </c>
      <c r="L27" s="95">
        <v>0.46</v>
      </c>
      <c r="M27" s="96">
        <v>1</v>
      </c>
      <c r="N27" s="97"/>
      <c r="O27" s="98">
        <v>0.46</v>
      </c>
    </row>
    <row r="28" spans="1:15" x14ac:dyDescent="0.25">
      <c r="A28" s="89">
        <v>560057</v>
      </c>
      <c r="B28" s="90" t="s">
        <v>97</v>
      </c>
      <c r="C28" s="91">
        <v>18896</v>
      </c>
      <c r="D28" s="91">
        <v>7568</v>
      </c>
      <c r="E28" s="92">
        <v>12562</v>
      </c>
      <c r="F28" s="92">
        <v>3366</v>
      </c>
      <c r="G28" s="93">
        <v>1.504</v>
      </c>
      <c r="H28" s="93">
        <v>2.2480000000000002</v>
      </c>
      <c r="I28" s="94">
        <v>5</v>
      </c>
      <c r="J28" s="94">
        <v>3.68</v>
      </c>
      <c r="K28" s="95">
        <v>3.95</v>
      </c>
      <c r="L28" s="95">
        <v>0.77</v>
      </c>
      <c r="M28" s="96"/>
      <c r="N28" s="97"/>
      <c r="O28" s="98">
        <v>4.72</v>
      </c>
    </row>
    <row r="29" spans="1:15" x14ac:dyDescent="0.25">
      <c r="A29" s="89">
        <v>560058</v>
      </c>
      <c r="B29" s="90" t="s">
        <v>98</v>
      </c>
      <c r="C29" s="91">
        <v>42987</v>
      </c>
      <c r="D29" s="91">
        <v>15691</v>
      </c>
      <c r="E29" s="92">
        <v>35088</v>
      </c>
      <c r="F29" s="92">
        <v>9914</v>
      </c>
      <c r="G29" s="93">
        <v>1.2250000000000001</v>
      </c>
      <c r="H29" s="93">
        <v>1.583</v>
      </c>
      <c r="I29" s="94">
        <v>4.3499999999999996</v>
      </c>
      <c r="J29" s="94">
        <v>2.48</v>
      </c>
      <c r="K29" s="95">
        <v>3.39</v>
      </c>
      <c r="L29" s="95">
        <v>0.55000000000000004</v>
      </c>
      <c r="M29" s="96"/>
      <c r="N29" s="97"/>
      <c r="O29" s="98">
        <v>3.94</v>
      </c>
    </row>
    <row r="30" spans="1:15" x14ac:dyDescent="0.25">
      <c r="A30" s="89">
        <v>560059</v>
      </c>
      <c r="B30" s="90" t="s">
        <v>99</v>
      </c>
      <c r="C30" s="91">
        <v>10131</v>
      </c>
      <c r="D30" s="91">
        <v>3839</v>
      </c>
      <c r="E30" s="92">
        <v>10989</v>
      </c>
      <c r="F30" s="92">
        <v>2736</v>
      </c>
      <c r="G30" s="93">
        <v>0.92200000000000004</v>
      </c>
      <c r="H30" s="93">
        <v>1.403</v>
      </c>
      <c r="I30" s="94">
        <v>3.15</v>
      </c>
      <c r="J30" s="94">
        <v>2.15</v>
      </c>
      <c r="K30" s="95">
        <v>2.52</v>
      </c>
      <c r="L30" s="95">
        <v>0.43</v>
      </c>
      <c r="M30" s="96"/>
      <c r="N30" s="97"/>
      <c r="O30" s="98">
        <v>2.95</v>
      </c>
    </row>
    <row r="31" spans="1:15" x14ac:dyDescent="0.25">
      <c r="A31" s="89">
        <v>560060</v>
      </c>
      <c r="B31" s="90" t="s">
        <v>100</v>
      </c>
      <c r="C31" s="91">
        <v>15472</v>
      </c>
      <c r="D31" s="91">
        <v>9603</v>
      </c>
      <c r="E31" s="92">
        <v>12388</v>
      </c>
      <c r="F31" s="92">
        <v>3705</v>
      </c>
      <c r="G31" s="93">
        <v>1.2490000000000001</v>
      </c>
      <c r="H31" s="93">
        <v>2.5920000000000001</v>
      </c>
      <c r="I31" s="94">
        <v>4.4400000000000004</v>
      </c>
      <c r="J31" s="94">
        <v>4.3099999999999996</v>
      </c>
      <c r="K31" s="95">
        <v>0</v>
      </c>
      <c r="L31" s="95">
        <v>0.99</v>
      </c>
      <c r="M31" s="96">
        <v>1</v>
      </c>
      <c r="N31" s="97"/>
      <c r="O31" s="98">
        <v>0.99</v>
      </c>
    </row>
    <row r="32" spans="1:15" x14ac:dyDescent="0.25">
      <c r="A32" s="89">
        <v>560061</v>
      </c>
      <c r="B32" s="90" t="s">
        <v>101</v>
      </c>
      <c r="C32" s="91">
        <v>11176</v>
      </c>
      <c r="D32" s="91">
        <v>7315</v>
      </c>
      <c r="E32" s="92">
        <v>18227</v>
      </c>
      <c r="F32" s="92">
        <v>5379</v>
      </c>
      <c r="G32" s="93">
        <v>0.61299999999999999</v>
      </c>
      <c r="H32" s="93">
        <v>1.36</v>
      </c>
      <c r="I32" s="94">
        <v>1.93</v>
      </c>
      <c r="J32" s="94">
        <v>2.0699999999999998</v>
      </c>
      <c r="K32" s="95">
        <v>1.49</v>
      </c>
      <c r="L32" s="95">
        <v>0.48</v>
      </c>
      <c r="M32" s="96"/>
      <c r="N32" s="97"/>
      <c r="O32" s="98">
        <v>1.97</v>
      </c>
    </row>
    <row r="33" spans="1:15" x14ac:dyDescent="0.25">
      <c r="A33" s="89">
        <v>560062</v>
      </c>
      <c r="B33" s="90" t="s">
        <v>102</v>
      </c>
      <c r="C33" s="91">
        <v>7746</v>
      </c>
      <c r="D33" s="91">
        <v>2116</v>
      </c>
      <c r="E33" s="92">
        <v>13405</v>
      </c>
      <c r="F33" s="92">
        <v>3298</v>
      </c>
      <c r="G33" s="93">
        <v>0.57799999999999996</v>
      </c>
      <c r="H33" s="93">
        <v>0.64200000000000002</v>
      </c>
      <c r="I33" s="94">
        <v>1.79</v>
      </c>
      <c r="J33" s="94">
        <v>0.77</v>
      </c>
      <c r="K33" s="95">
        <v>0</v>
      </c>
      <c r="L33" s="95">
        <v>0.15</v>
      </c>
      <c r="M33" s="96">
        <v>1</v>
      </c>
      <c r="N33" s="97"/>
      <c r="O33" s="98">
        <v>0.15</v>
      </c>
    </row>
    <row r="34" spans="1:15" x14ac:dyDescent="0.25">
      <c r="A34" s="89">
        <v>560063</v>
      </c>
      <c r="B34" s="90" t="s">
        <v>103</v>
      </c>
      <c r="C34" s="91">
        <v>8283</v>
      </c>
      <c r="D34" s="91">
        <v>4528</v>
      </c>
      <c r="E34" s="92">
        <v>14234</v>
      </c>
      <c r="F34" s="92">
        <v>4228</v>
      </c>
      <c r="G34" s="93">
        <v>0.58199999999999996</v>
      </c>
      <c r="H34" s="93">
        <v>1.071</v>
      </c>
      <c r="I34" s="94">
        <v>1.8</v>
      </c>
      <c r="J34" s="94">
        <v>1.55</v>
      </c>
      <c r="K34" s="95">
        <v>1.39</v>
      </c>
      <c r="L34" s="95">
        <v>0.36</v>
      </c>
      <c r="M34" s="96"/>
      <c r="N34" s="97"/>
      <c r="O34" s="98">
        <v>1.75</v>
      </c>
    </row>
    <row r="35" spans="1:15" x14ac:dyDescent="0.25">
      <c r="A35" s="89">
        <v>560064</v>
      </c>
      <c r="B35" s="90" t="s">
        <v>104</v>
      </c>
      <c r="C35" s="91">
        <v>38180</v>
      </c>
      <c r="D35" s="91">
        <v>26541</v>
      </c>
      <c r="E35" s="92">
        <v>31360</v>
      </c>
      <c r="F35" s="92">
        <v>9203</v>
      </c>
      <c r="G35" s="93">
        <v>1.2170000000000001</v>
      </c>
      <c r="H35" s="93">
        <v>2.8839999999999999</v>
      </c>
      <c r="I35" s="94">
        <v>4.32</v>
      </c>
      <c r="J35" s="94">
        <v>4.84</v>
      </c>
      <c r="K35" s="95">
        <v>3.33</v>
      </c>
      <c r="L35" s="95">
        <v>1.1100000000000001</v>
      </c>
      <c r="M35" s="96"/>
      <c r="N35" s="97"/>
      <c r="O35" s="98">
        <v>4.4400000000000004</v>
      </c>
    </row>
    <row r="36" spans="1:15" x14ac:dyDescent="0.25">
      <c r="A36" s="89">
        <v>560065</v>
      </c>
      <c r="B36" s="90" t="s">
        <v>105</v>
      </c>
      <c r="C36" s="91">
        <v>15977</v>
      </c>
      <c r="D36" s="91">
        <v>6749</v>
      </c>
      <c r="E36" s="92">
        <v>13287</v>
      </c>
      <c r="F36" s="92">
        <v>3154</v>
      </c>
      <c r="G36" s="93">
        <v>1.202</v>
      </c>
      <c r="H36" s="93">
        <v>2.14</v>
      </c>
      <c r="I36" s="94">
        <v>4.26</v>
      </c>
      <c r="J36" s="94">
        <v>3.49</v>
      </c>
      <c r="K36" s="95">
        <v>3.45</v>
      </c>
      <c r="L36" s="95">
        <v>0.66</v>
      </c>
      <c r="M36" s="96"/>
      <c r="N36" s="97"/>
      <c r="O36" s="98">
        <v>4.1100000000000003</v>
      </c>
    </row>
    <row r="37" spans="1:15" x14ac:dyDescent="0.25">
      <c r="A37" s="89">
        <v>560066</v>
      </c>
      <c r="B37" s="90" t="s">
        <v>106</v>
      </c>
      <c r="C37" s="91">
        <v>9609</v>
      </c>
      <c r="D37" s="91">
        <v>3477</v>
      </c>
      <c r="E37" s="92">
        <v>9079</v>
      </c>
      <c r="F37" s="92">
        <v>2327</v>
      </c>
      <c r="G37" s="93">
        <v>1.0580000000000001</v>
      </c>
      <c r="H37" s="93">
        <v>1.494</v>
      </c>
      <c r="I37" s="94">
        <v>3.69</v>
      </c>
      <c r="J37" s="94">
        <v>2.31</v>
      </c>
      <c r="K37" s="95">
        <v>2.95</v>
      </c>
      <c r="L37" s="95">
        <v>0.46</v>
      </c>
      <c r="M37" s="96"/>
      <c r="N37" s="97"/>
      <c r="O37" s="98">
        <v>3.41</v>
      </c>
    </row>
    <row r="38" spans="1:15" x14ac:dyDescent="0.25">
      <c r="A38" s="89">
        <v>560067</v>
      </c>
      <c r="B38" s="90" t="s">
        <v>107</v>
      </c>
      <c r="C38" s="91">
        <v>15215</v>
      </c>
      <c r="D38" s="91">
        <v>8895</v>
      </c>
      <c r="E38" s="92">
        <v>22066</v>
      </c>
      <c r="F38" s="92">
        <v>6952</v>
      </c>
      <c r="G38" s="93">
        <v>0.69</v>
      </c>
      <c r="H38" s="93">
        <v>1.2789999999999999</v>
      </c>
      <c r="I38" s="94">
        <v>2.23</v>
      </c>
      <c r="J38" s="94">
        <v>1.92</v>
      </c>
      <c r="K38" s="95">
        <v>1.69</v>
      </c>
      <c r="L38" s="95">
        <v>0.46</v>
      </c>
      <c r="M38" s="96"/>
      <c r="N38" s="97"/>
      <c r="O38" s="98">
        <v>2.15</v>
      </c>
    </row>
    <row r="39" spans="1:15" x14ac:dyDescent="0.25">
      <c r="A39" s="89">
        <v>560068</v>
      </c>
      <c r="B39" s="90" t="s">
        <v>108</v>
      </c>
      <c r="C39" s="91">
        <v>19434</v>
      </c>
      <c r="D39" s="91">
        <v>7883</v>
      </c>
      <c r="E39" s="92">
        <v>25534</v>
      </c>
      <c r="F39" s="92">
        <v>7423</v>
      </c>
      <c r="G39" s="93">
        <v>0.76100000000000001</v>
      </c>
      <c r="H39" s="93">
        <v>1.0620000000000001</v>
      </c>
      <c r="I39" s="94">
        <v>2.5099999999999998</v>
      </c>
      <c r="J39" s="94">
        <v>1.53</v>
      </c>
      <c r="K39" s="95">
        <v>0</v>
      </c>
      <c r="L39" s="95">
        <v>0.35</v>
      </c>
      <c r="M39" s="96">
        <v>1</v>
      </c>
      <c r="N39" s="97"/>
      <c r="O39" s="98">
        <v>0.35</v>
      </c>
    </row>
    <row r="40" spans="1:15" x14ac:dyDescent="0.25">
      <c r="A40" s="89">
        <v>560069</v>
      </c>
      <c r="B40" s="90" t="s">
        <v>109</v>
      </c>
      <c r="C40" s="91">
        <v>20387</v>
      </c>
      <c r="D40" s="91">
        <v>5396</v>
      </c>
      <c r="E40" s="92">
        <v>15709</v>
      </c>
      <c r="F40" s="92">
        <v>4350</v>
      </c>
      <c r="G40" s="93">
        <v>1.298</v>
      </c>
      <c r="H40" s="93">
        <v>1.24</v>
      </c>
      <c r="I40" s="94">
        <v>4.6399999999999997</v>
      </c>
      <c r="J40" s="94">
        <v>1.85</v>
      </c>
      <c r="K40" s="95">
        <v>3.62</v>
      </c>
      <c r="L40" s="95">
        <v>0.41</v>
      </c>
      <c r="M40" s="96"/>
      <c r="N40" s="97"/>
      <c r="O40" s="98">
        <v>4.03</v>
      </c>
    </row>
    <row r="41" spans="1:15" x14ac:dyDescent="0.25">
      <c r="A41" s="89">
        <v>560070</v>
      </c>
      <c r="B41" s="90" t="s">
        <v>110</v>
      </c>
      <c r="C41" s="91">
        <v>64749</v>
      </c>
      <c r="D41" s="91">
        <v>32200</v>
      </c>
      <c r="E41" s="92">
        <v>56903</v>
      </c>
      <c r="F41" s="92">
        <v>18373</v>
      </c>
      <c r="G41" s="93">
        <v>1.1379999999999999</v>
      </c>
      <c r="H41" s="93">
        <v>1.7529999999999999</v>
      </c>
      <c r="I41" s="94">
        <v>4</v>
      </c>
      <c r="J41" s="94">
        <v>2.79</v>
      </c>
      <c r="K41" s="95">
        <v>3.04</v>
      </c>
      <c r="L41" s="95">
        <v>0.67</v>
      </c>
      <c r="M41" s="96"/>
      <c r="N41" s="97"/>
      <c r="O41" s="98">
        <v>3.71</v>
      </c>
    </row>
    <row r="42" spans="1:15" x14ac:dyDescent="0.25">
      <c r="A42" s="89">
        <v>560071</v>
      </c>
      <c r="B42" s="90" t="s">
        <v>111</v>
      </c>
      <c r="C42" s="91">
        <v>16831</v>
      </c>
      <c r="D42" s="91">
        <v>11740</v>
      </c>
      <c r="E42" s="92">
        <v>18174</v>
      </c>
      <c r="F42" s="92">
        <v>5992</v>
      </c>
      <c r="G42" s="93">
        <v>0.92600000000000005</v>
      </c>
      <c r="H42" s="93">
        <v>1.9590000000000001</v>
      </c>
      <c r="I42" s="94">
        <v>3.17</v>
      </c>
      <c r="J42" s="94">
        <v>3.16</v>
      </c>
      <c r="K42" s="95">
        <v>2.38</v>
      </c>
      <c r="L42" s="95">
        <v>0.79</v>
      </c>
      <c r="M42" s="96"/>
      <c r="N42" s="97"/>
      <c r="O42" s="98">
        <v>3.17</v>
      </c>
    </row>
    <row r="43" spans="1:15" x14ac:dyDescent="0.25">
      <c r="A43" s="89">
        <v>560072</v>
      </c>
      <c r="B43" s="90" t="s">
        <v>112</v>
      </c>
      <c r="C43" s="91">
        <v>14791</v>
      </c>
      <c r="D43" s="91">
        <v>6753</v>
      </c>
      <c r="E43" s="92">
        <v>19820</v>
      </c>
      <c r="F43" s="92">
        <v>5382</v>
      </c>
      <c r="G43" s="93">
        <v>0.746</v>
      </c>
      <c r="H43" s="93">
        <v>1.2549999999999999</v>
      </c>
      <c r="I43" s="94">
        <v>2.4500000000000002</v>
      </c>
      <c r="J43" s="94">
        <v>1.88</v>
      </c>
      <c r="K43" s="95">
        <v>1.94</v>
      </c>
      <c r="L43" s="95">
        <v>0.39</v>
      </c>
      <c r="M43" s="96"/>
      <c r="N43" s="97"/>
      <c r="O43" s="98">
        <v>2.33</v>
      </c>
    </row>
    <row r="44" spans="1:15" x14ac:dyDescent="0.25">
      <c r="A44" s="89">
        <v>560073</v>
      </c>
      <c r="B44" s="90" t="s">
        <v>113</v>
      </c>
      <c r="C44" s="91">
        <v>10671</v>
      </c>
      <c r="D44" s="91">
        <v>2437</v>
      </c>
      <c r="E44" s="92">
        <v>11088</v>
      </c>
      <c r="F44" s="92">
        <v>2275</v>
      </c>
      <c r="G44" s="93">
        <v>0.96199999999999997</v>
      </c>
      <c r="H44" s="93">
        <v>1.071</v>
      </c>
      <c r="I44" s="94">
        <v>3.31</v>
      </c>
      <c r="J44" s="94">
        <v>1.55</v>
      </c>
      <c r="K44" s="95">
        <v>2.75</v>
      </c>
      <c r="L44" s="95">
        <v>0.26</v>
      </c>
      <c r="M44" s="96"/>
      <c r="N44" s="97"/>
      <c r="O44" s="98">
        <v>3.01</v>
      </c>
    </row>
    <row r="45" spans="1:15" x14ac:dyDescent="0.25">
      <c r="A45" s="89">
        <v>560074</v>
      </c>
      <c r="B45" s="90" t="s">
        <v>114</v>
      </c>
      <c r="C45" s="91">
        <v>15324</v>
      </c>
      <c r="D45" s="91">
        <v>6509</v>
      </c>
      <c r="E45" s="92">
        <v>17472</v>
      </c>
      <c r="F45" s="92">
        <v>5529</v>
      </c>
      <c r="G45" s="93">
        <v>0.877</v>
      </c>
      <c r="H45" s="93">
        <v>1.177</v>
      </c>
      <c r="I45" s="94">
        <v>2.97</v>
      </c>
      <c r="J45" s="94">
        <v>1.74</v>
      </c>
      <c r="K45" s="95">
        <v>2.2599999999999998</v>
      </c>
      <c r="L45" s="95">
        <v>0.42</v>
      </c>
      <c r="M45" s="96"/>
      <c r="N45" s="97"/>
      <c r="O45" s="98">
        <v>2.68</v>
      </c>
    </row>
    <row r="46" spans="1:15" x14ac:dyDescent="0.25">
      <c r="A46" s="89">
        <v>560075</v>
      </c>
      <c r="B46" s="90" t="s">
        <v>115</v>
      </c>
      <c r="C46" s="91">
        <v>35660</v>
      </c>
      <c r="D46" s="91">
        <v>10185</v>
      </c>
      <c r="E46" s="92">
        <v>29939</v>
      </c>
      <c r="F46" s="92">
        <v>9022</v>
      </c>
      <c r="G46" s="93">
        <v>1.1910000000000001</v>
      </c>
      <c r="H46" s="93">
        <v>1.129</v>
      </c>
      <c r="I46" s="94">
        <v>4.21</v>
      </c>
      <c r="J46" s="94">
        <v>1.65</v>
      </c>
      <c r="K46" s="95">
        <v>3.24</v>
      </c>
      <c r="L46" s="95">
        <v>0.38</v>
      </c>
      <c r="M46" s="96"/>
      <c r="N46" s="97"/>
      <c r="O46" s="98">
        <v>3.62</v>
      </c>
    </row>
    <row r="47" spans="1:15" x14ac:dyDescent="0.25">
      <c r="A47" s="89">
        <v>560076</v>
      </c>
      <c r="B47" s="90" t="s">
        <v>116</v>
      </c>
      <c r="C47" s="91">
        <v>4135</v>
      </c>
      <c r="D47" s="91">
        <v>2751</v>
      </c>
      <c r="E47" s="92">
        <v>9140</v>
      </c>
      <c r="F47" s="92">
        <v>2508</v>
      </c>
      <c r="G47" s="93">
        <v>0.45200000000000001</v>
      </c>
      <c r="H47" s="93">
        <v>1.097</v>
      </c>
      <c r="I47" s="94">
        <v>1.29</v>
      </c>
      <c r="J47" s="94">
        <v>1.59</v>
      </c>
      <c r="K47" s="95">
        <v>1.01</v>
      </c>
      <c r="L47" s="95">
        <v>0.35</v>
      </c>
      <c r="M47" s="96"/>
      <c r="N47" s="97"/>
      <c r="O47" s="98">
        <v>1.36</v>
      </c>
    </row>
    <row r="48" spans="1:15" x14ac:dyDescent="0.25">
      <c r="A48" s="89">
        <v>560077</v>
      </c>
      <c r="B48" s="90" t="s">
        <v>117</v>
      </c>
      <c r="C48" s="91">
        <v>12515</v>
      </c>
      <c r="D48" s="91">
        <v>3994</v>
      </c>
      <c r="E48" s="92">
        <v>10912</v>
      </c>
      <c r="F48" s="92">
        <v>2235</v>
      </c>
      <c r="G48" s="93">
        <v>1.147</v>
      </c>
      <c r="H48" s="93">
        <v>1.7869999999999999</v>
      </c>
      <c r="I48" s="94">
        <v>4.04</v>
      </c>
      <c r="J48" s="94">
        <v>2.85</v>
      </c>
      <c r="K48" s="95">
        <v>3.35</v>
      </c>
      <c r="L48" s="95">
        <v>0.48</v>
      </c>
      <c r="M48" s="96"/>
      <c r="N48" s="97"/>
      <c r="O48" s="98">
        <v>3.83</v>
      </c>
    </row>
    <row r="49" spans="1:15" x14ac:dyDescent="0.25">
      <c r="A49" s="89">
        <v>560078</v>
      </c>
      <c r="B49" s="90" t="s">
        <v>118</v>
      </c>
      <c r="C49" s="91">
        <v>36835</v>
      </c>
      <c r="D49" s="91">
        <v>18476</v>
      </c>
      <c r="E49" s="92">
        <v>34160</v>
      </c>
      <c r="F49" s="92">
        <v>11261</v>
      </c>
      <c r="G49" s="93">
        <v>1.0780000000000001</v>
      </c>
      <c r="H49" s="93">
        <v>1.641</v>
      </c>
      <c r="I49" s="94">
        <v>3.77</v>
      </c>
      <c r="J49" s="94">
        <v>2.58</v>
      </c>
      <c r="K49" s="95">
        <v>2.83</v>
      </c>
      <c r="L49" s="95">
        <v>0.65</v>
      </c>
      <c r="M49" s="96"/>
      <c r="N49" s="97"/>
      <c r="O49" s="98">
        <v>3.48</v>
      </c>
    </row>
    <row r="50" spans="1:15" x14ac:dyDescent="0.25">
      <c r="A50" s="89">
        <v>560079</v>
      </c>
      <c r="B50" s="90" t="s">
        <v>119</v>
      </c>
      <c r="C50" s="91">
        <v>38736</v>
      </c>
      <c r="D50" s="91">
        <v>17256</v>
      </c>
      <c r="E50" s="92">
        <v>33490</v>
      </c>
      <c r="F50" s="92">
        <v>9718</v>
      </c>
      <c r="G50" s="93">
        <v>1.157</v>
      </c>
      <c r="H50" s="93">
        <v>1.776</v>
      </c>
      <c r="I50" s="94">
        <v>4.08</v>
      </c>
      <c r="J50" s="94">
        <v>2.83</v>
      </c>
      <c r="K50" s="95">
        <v>3.18</v>
      </c>
      <c r="L50" s="95">
        <v>0.62</v>
      </c>
      <c r="M50" s="96"/>
      <c r="N50" s="97"/>
      <c r="O50" s="98">
        <v>3.8</v>
      </c>
    </row>
    <row r="51" spans="1:15" x14ac:dyDescent="0.25">
      <c r="A51" s="89">
        <v>560080</v>
      </c>
      <c r="B51" s="90" t="s">
        <v>120</v>
      </c>
      <c r="C51" s="91">
        <v>15969</v>
      </c>
      <c r="D51" s="91">
        <v>9929</v>
      </c>
      <c r="E51" s="92">
        <v>17598</v>
      </c>
      <c r="F51" s="92">
        <v>5218</v>
      </c>
      <c r="G51" s="93">
        <v>0.90700000000000003</v>
      </c>
      <c r="H51" s="93">
        <v>1.903</v>
      </c>
      <c r="I51" s="94">
        <v>3.09</v>
      </c>
      <c r="J51" s="94">
        <v>3.06</v>
      </c>
      <c r="K51" s="95">
        <v>2.38</v>
      </c>
      <c r="L51" s="95">
        <v>0.7</v>
      </c>
      <c r="M51" s="96"/>
      <c r="N51" s="97"/>
      <c r="O51" s="98">
        <v>3.08</v>
      </c>
    </row>
    <row r="52" spans="1:15" x14ac:dyDescent="0.25">
      <c r="A52" s="89">
        <v>560081</v>
      </c>
      <c r="B52" s="90" t="s">
        <v>121</v>
      </c>
      <c r="C52" s="91">
        <v>9961</v>
      </c>
      <c r="D52" s="91">
        <v>7251</v>
      </c>
      <c r="E52" s="92">
        <v>20054</v>
      </c>
      <c r="F52" s="92">
        <v>6538</v>
      </c>
      <c r="G52" s="93">
        <v>0.497</v>
      </c>
      <c r="H52" s="93">
        <v>1.109</v>
      </c>
      <c r="I52" s="94">
        <v>1.47</v>
      </c>
      <c r="J52" s="94">
        <v>1.62</v>
      </c>
      <c r="K52" s="95">
        <v>1.1000000000000001</v>
      </c>
      <c r="L52" s="95">
        <v>0.41</v>
      </c>
      <c r="M52" s="96"/>
      <c r="N52" s="97"/>
      <c r="O52" s="98">
        <v>1.51</v>
      </c>
    </row>
    <row r="53" spans="1:15" x14ac:dyDescent="0.25">
      <c r="A53" s="89">
        <v>560082</v>
      </c>
      <c r="B53" s="90" t="s">
        <v>122</v>
      </c>
      <c r="C53" s="91">
        <v>15769</v>
      </c>
      <c r="D53" s="91">
        <v>5905</v>
      </c>
      <c r="E53" s="92">
        <v>15704</v>
      </c>
      <c r="F53" s="92">
        <v>3921</v>
      </c>
      <c r="G53" s="93">
        <v>1.004</v>
      </c>
      <c r="H53" s="93">
        <v>1.506</v>
      </c>
      <c r="I53" s="94">
        <v>3.47</v>
      </c>
      <c r="J53" s="94">
        <v>2.34</v>
      </c>
      <c r="K53" s="95">
        <v>2.78</v>
      </c>
      <c r="L53" s="95">
        <v>0.47</v>
      </c>
      <c r="M53" s="96"/>
      <c r="N53" s="97"/>
      <c r="O53" s="98">
        <v>3.25</v>
      </c>
    </row>
    <row r="54" spans="1:15" x14ac:dyDescent="0.25">
      <c r="A54" s="89">
        <v>560083</v>
      </c>
      <c r="B54" s="90" t="s">
        <v>123</v>
      </c>
      <c r="C54" s="91">
        <v>15813</v>
      </c>
      <c r="D54" s="91">
        <v>5352</v>
      </c>
      <c r="E54" s="92">
        <v>14255</v>
      </c>
      <c r="F54" s="92">
        <v>3353</v>
      </c>
      <c r="G54" s="93">
        <v>1.109</v>
      </c>
      <c r="H54" s="93">
        <v>1.5960000000000001</v>
      </c>
      <c r="I54" s="94">
        <v>3.89</v>
      </c>
      <c r="J54" s="94">
        <v>2.5</v>
      </c>
      <c r="K54" s="95">
        <v>3.15</v>
      </c>
      <c r="L54" s="95">
        <v>0.48</v>
      </c>
      <c r="M54" s="96"/>
      <c r="N54" s="97"/>
      <c r="O54" s="98">
        <v>3.63</v>
      </c>
    </row>
    <row r="55" spans="1:15" x14ac:dyDescent="0.25">
      <c r="A55" s="89">
        <v>560084</v>
      </c>
      <c r="B55" s="90" t="s">
        <v>124</v>
      </c>
      <c r="C55" s="91">
        <v>10120</v>
      </c>
      <c r="D55" s="91">
        <v>4354</v>
      </c>
      <c r="E55" s="92">
        <v>21288</v>
      </c>
      <c r="F55" s="92">
        <v>7444</v>
      </c>
      <c r="G55" s="93">
        <v>0.47499999999999998</v>
      </c>
      <c r="H55" s="93">
        <v>0.58499999999999996</v>
      </c>
      <c r="I55" s="94">
        <v>1.38</v>
      </c>
      <c r="J55" s="94">
        <v>0.66</v>
      </c>
      <c r="K55" s="95">
        <v>1.02</v>
      </c>
      <c r="L55" s="95">
        <v>0.17</v>
      </c>
      <c r="M55" s="96"/>
      <c r="N55" s="97"/>
      <c r="O55" s="98">
        <v>1.19</v>
      </c>
    </row>
    <row r="56" spans="1:15" ht="26.25" x14ac:dyDescent="0.25">
      <c r="A56" s="89">
        <v>560085</v>
      </c>
      <c r="B56" s="90" t="s">
        <v>125</v>
      </c>
      <c r="C56" s="91">
        <v>9085</v>
      </c>
      <c r="D56" s="91">
        <v>758</v>
      </c>
      <c r="E56" s="92">
        <v>9740</v>
      </c>
      <c r="F56" s="92">
        <v>521</v>
      </c>
      <c r="G56" s="93">
        <v>0.93300000000000005</v>
      </c>
      <c r="H56" s="93">
        <v>1.4550000000000001</v>
      </c>
      <c r="I56" s="94">
        <v>3.19</v>
      </c>
      <c r="J56" s="94">
        <v>2.2400000000000002</v>
      </c>
      <c r="K56" s="95">
        <v>3.03</v>
      </c>
      <c r="L56" s="95">
        <v>0.11</v>
      </c>
      <c r="M56" s="96"/>
      <c r="N56" s="97"/>
      <c r="O56" s="98">
        <v>3.14</v>
      </c>
    </row>
    <row r="57" spans="1:15" ht="26.25" x14ac:dyDescent="0.25">
      <c r="A57" s="89">
        <v>560086</v>
      </c>
      <c r="B57" s="90" t="s">
        <v>126</v>
      </c>
      <c r="C57" s="91">
        <v>9230</v>
      </c>
      <c r="D57" s="91">
        <v>515</v>
      </c>
      <c r="E57" s="92">
        <v>18240</v>
      </c>
      <c r="F57" s="92">
        <v>716</v>
      </c>
      <c r="G57" s="93">
        <v>0.50600000000000001</v>
      </c>
      <c r="H57" s="93">
        <v>0.71899999999999997</v>
      </c>
      <c r="I57" s="94">
        <v>1.5</v>
      </c>
      <c r="J57" s="94">
        <v>0.91</v>
      </c>
      <c r="K57" s="95">
        <v>1.44</v>
      </c>
      <c r="L57" s="95">
        <v>0.04</v>
      </c>
      <c r="M57" s="96"/>
      <c r="N57" s="97"/>
      <c r="O57" s="98">
        <v>1.48</v>
      </c>
    </row>
    <row r="58" spans="1:15" x14ac:dyDescent="0.25">
      <c r="A58" s="89">
        <v>560087</v>
      </c>
      <c r="B58" s="90" t="s">
        <v>127</v>
      </c>
      <c r="C58" s="91">
        <v>25522</v>
      </c>
      <c r="D58" s="91">
        <v>0</v>
      </c>
      <c r="E58" s="92">
        <v>23515</v>
      </c>
      <c r="F58" s="92">
        <v>0</v>
      </c>
      <c r="G58" s="93">
        <v>1.085</v>
      </c>
      <c r="H58" s="93">
        <v>0</v>
      </c>
      <c r="I58" s="94">
        <v>3.79</v>
      </c>
      <c r="J58" s="94">
        <v>0</v>
      </c>
      <c r="K58" s="95">
        <v>3.79</v>
      </c>
      <c r="L58" s="95">
        <v>0</v>
      </c>
      <c r="M58" s="96"/>
      <c r="N58" s="97"/>
      <c r="O58" s="98">
        <v>3.79</v>
      </c>
    </row>
    <row r="59" spans="1:15" ht="26.25" x14ac:dyDescent="0.25">
      <c r="A59" s="89">
        <v>560088</v>
      </c>
      <c r="B59" s="90" t="s">
        <v>128</v>
      </c>
      <c r="C59" s="91">
        <v>4843</v>
      </c>
      <c r="D59" s="91">
        <v>0</v>
      </c>
      <c r="E59" s="92">
        <v>5545</v>
      </c>
      <c r="F59" s="92">
        <v>0</v>
      </c>
      <c r="G59" s="93">
        <v>0.873</v>
      </c>
      <c r="H59" s="93">
        <v>0</v>
      </c>
      <c r="I59" s="94">
        <v>2.96</v>
      </c>
      <c r="J59" s="94">
        <v>0</v>
      </c>
      <c r="K59" s="95">
        <v>2.96</v>
      </c>
      <c r="L59" s="95">
        <v>0</v>
      </c>
      <c r="M59" s="96"/>
      <c r="N59" s="97"/>
      <c r="O59" s="98">
        <v>2.96</v>
      </c>
    </row>
    <row r="60" spans="1:15" ht="26.25" x14ac:dyDescent="0.25">
      <c r="A60" s="89">
        <v>560089</v>
      </c>
      <c r="B60" s="90" t="s">
        <v>129</v>
      </c>
      <c r="C60" s="91">
        <v>4902</v>
      </c>
      <c r="D60" s="91">
        <v>7</v>
      </c>
      <c r="E60" s="92">
        <v>3715</v>
      </c>
      <c r="F60" s="92">
        <v>0</v>
      </c>
      <c r="G60" s="93">
        <v>1.32</v>
      </c>
      <c r="H60" s="93">
        <v>0</v>
      </c>
      <c r="I60" s="94">
        <v>4.72</v>
      </c>
      <c r="J60" s="94">
        <v>0</v>
      </c>
      <c r="K60" s="95">
        <v>4.72</v>
      </c>
      <c r="L60" s="95">
        <v>0</v>
      </c>
      <c r="M60" s="96"/>
      <c r="N60" s="97"/>
      <c r="O60" s="98">
        <v>4.72</v>
      </c>
    </row>
    <row r="61" spans="1:15" ht="26.25" x14ac:dyDescent="0.25">
      <c r="A61" s="89">
        <v>560096</v>
      </c>
      <c r="B61" s="90" t="s">
        <v>130</v>
      </c>
      <c r="C61" s="91">
        <v>118</v>
      </c>
      <c r="D61" s="91">
        <v>64</v>
      </c>
      <c r="E61" s="92">
        <v>509</v>
      </c>
      <c r="F61" s="92">
        <v>37</v>
      </c>
      <c r="G61" s="93">
        <v>0.23200000000000001</v>
      </c>
      <c r="H61" s="93">
        <v>1.73</v>
      </c>
      <c r="I61" s="94">
        <v>0.42</v>
      </c>
      <c r="J61" s="94">
        <v>2.74</v>
      </c>
      <c r="K61" s="95">
        <v>0.39</v>
      </c>
      <c r="L61" s="95">
        <v>0.19</v>
      </c>
      <c r="M61" s="96"/>
      <c r="N61" s="97"/>
      <c r="O61" s="98">
        <v>0.57999999999999996</v>
      </c>
    </row>
    <row r="62" spans="1:15" x14ac:dyDescent="0.25">
      <c r="A62" s="89">
        <v>560098</v>
      </c>
      <c r="B62" s="90" t="s">
        <v>131</v>
      </c>
      <c r="C62" s="91">
        <v>750</v>
      </c>
      <c r="D62" s="91">
        <v>0</v>
      </c>
      <c r="E62" s="92">
        <v>5972</v>
      </c>
      <c r="F62" s="92">
        <v>0</v>
      </c>
      <c r="G62" s="93">
        <v>0.126</v>
      </c>
      <c r="H62" s="93">
        <v>0</v>
      </c>
      <c r="I62" s="94">
        <v>0</v>
      </c>
      <c r="J62" s="94">
        <v>0</v>
      </c>
      <c r="K62" s="95">
        <v>0</v>
      </c>
      <c r="L62" s="95">
        <v>0</v>
      </c>
      <c r="M62" s="96"/>
      <c r="N62" s="97"/>
      <c r="O62" s="98">
        <v>0</v>
      </c>
    </row>
    <row r="63" spans="1:15" ht="26.25" x14ac:dyDescent="0.25">
      <c r="A63" s="89">
        <v>560099</v>
      </c>
      <c r="B63" s="90" t="s">
        <v>132</v>
      </c>
      <c r="C63" s="91">
        <v>621</v>
      </c>
      <c r="D63" s="91">
        <v>35</v>
      </c>
      <c r="E63" s="92">
        <v>2395</v>
      </c>
      <c r="F63" s="92">
        <v>159</v>
      </c>
      <c r="G63" s="93">
        <v>0.25900000000000001</v>
      </c>
      <c r="H63" s="93">
        <v>0.22</v>
      </c>
      <c r="I63" s="94">
        <v>0.53</v>
      </c>
      <c r="J63" s="94">
        <v>0</v>
      </c>
      <c r="K63" s="95">
        <v>0.5</v>
      </c>
      <c r="L63" s="95">
        <v>0</v>
      </c>
      <c r="M63" s="96"/>
      <c r="N63" s="97"/>
      <c r="O63" s="98">
        <v>0.5</v>
      </c>
    </row>
    <row r="64" spans="1:15" ht="39" x14ac:dyDescent="0.25">
      <c r="A64" s="89">
        <v>560206</v>
      </c>
      <c r="B64" s="90" t="s">
        <v>133</v>
      </c>
      <c r="C64" s="91">
        <v>77611</v>
      </c>
      <c r="D64" s="91">
        <v>75</v>
      </c>
      <c r="E64" s="92">
        <v>74399</v>
      </c>
      <c r="F64" s="92">
        <v>88</v>
      </c>
      <c r="G64" s="93">
        <v>1.0429999999999999</v>
      </c>
      <c r="H64" s="93">
        <v>0.85199999999999998</v>
      </c>
      <c r="I64" s="94">
        <v>3.63</v>
      </c>
      <c r="J64" s="94">
        <v>1.1499999999999999</v>
      </c>
      <c r="K64" s="95">
        <v>3.63</v>
      </c>
      <c r="L64" s="95">
        <v>0</v>
      </c>
      <c r="M64" s="96"/>
      <c r="N64" s="97"/>
      <c r="O64" s="98">
        <v>3.63</v>
      </c>
    </row>
    <row r="65" spans="1:15" ht="39" x14ac:dyDescent="0.25">
      <c r="A65" s="99">
        <v>560214</v>
      </c>
      <c r="B65" s="90" t="s">
        <v>134</v>
      </c>
      <c r="C65" s="91">
        <v>78659</v>
      </c>
      <c r="D65" s="91">
        <v>46235</v>
      </c>
      <c r="E65" s="92">
        <v>82940</v>
      </c>
      <c r="F65" s="92">
        <v>26320</v>
      </c>
      <c r="G65" s="93">
        <v>0.94799999999999995</v>
      </c>
      <c r="H65" s="93">
        <v>1.7569999999999999</v>
      </c>
      <c r="I65" s="94">
        <v>3.25</v>
      </c>
      <c r="J65" s="94">
        <v>2.79</v>
      </c>
      <c r="K65" s="95">
        <v>0</v>
      </c>
      <c r="L65" s="95">
        <v>0.67</v>
      </c>
      <c r="M65" s="100">
        <v>1</v>
      </c>
      <c r="N65" s="97"/>
      <c r="O65" s="98">
        <v>0.67</v>
      </c>
    </row>
    <row r="66" spans="1:15" s="108" customFormat="1" ht="12.75" x14ac:dyDescent="0.2">
      <c r="A66" s="101"/>
      <c r="B66" s="102" t="s">
        <v>135</v>
      </c>
      <c r="C66" s="91">
        <v>1596263</v>
      </c>
      <c r="D66" s="91">
        <v>867082</v>
      </c>
      <c r="E66" s="91">
        <v>1495810</v>
      </c>
      <c r="F66" s="91">
        <v>429492</v>
      </c>
      <c r="G66" s="93">
        <v>1.0669999999999999</v>
      </c>
      <c r="H66" s="93">
        <v>2.0190000000000001</v>
      </c>
      <c r="I66" s="103"/>
      <c r="J66" s="104"/>
      <c r="K66" s="95"/>
      <c r="L66" s="105"/>
      <c r="M66" s="106"/>
      <c r="N66" s="97"/>
      <c r="O66" s="107"/>
    </row>
    <row r="67" spans="1:15" x14ac:dyDescent="0.25">
      <c r="D67" s="109"/>
    </row>
  </sheetData>
  <mergeCells count="11">
    <mergeCell ref="M4:N4"/>
    <mergeCell ref="M1:O1"/>
    <mergeCell ref="A2:O2"/>
    <mergeCell ref="A3:L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view="pageBreakPreview" zoomScaleNormal="100" zoomScaleSheetLayoutView="100" workbookViewId="0">
      <selection activeCell="A2" sqref="A2:C2"/>
    </sheetView>
  </sheetViews>
  <sheetFormatPr defaultRowHeight="15" x14ac:dyDescent="0.25"/>
  <cols>
    <col min="1" max="1" width="35.140625" customWidth="1"/>
    <col min="2" max="2" width="16.140625" customWidth="1"/>
    <col min="3" max="3" width="26" customWidth="1"/>
    <col min="5" max="5" width="12.140625" customWidth="1"/>
    <col min="7" max="7" width="14.28515625" customWidth="1"/>
  </cols>
  <sheetData>
    <row r="1" spans="1:7" ht="35.25" customHeight="1" x14ac:dyDescent="0.25">
      <c r="B1" s="236" t="s">
        <v>247</v>
      </c>
      <c r="C1" s="237"/>
      <c r="D1" s="227"/>
      <c r="E1" s="227"/>
    </row>
    <row r="2" spans="1:7" ht="37.5" customHeight="1" x14ac:dyDescent="0.25">
      <c r="A2" s="238" t="s">
        <v>248</v>
      </c>
      <c r="B2" s="239"/>
      <c r="C2" s="239"/>
      <c r="D2" s="229"/>
      <c r="E2" s="229"/>
      <c r="F2" s="229"/>
      <c r="G2" s="229"/>
    </row>
    <row r="3" spans="1:7" ht="31.5" customHeight="1" x14ac:dyDescent="0.25">
      <c r="A3" s="240" t="s">
        <v>18</v>
      </c>
      <c r="B3" s="242" t="s">
        <v>15</v>
      </c>
      <c r="C3" s="243"/>
    </row>
    <row r="4" spans="1:7" ht="21" customHeight="1" x14ac:dyDescent="0.25">
      <c r="A4" s="241"/>
      <c r="B4" s="228" t="s">
        <v>0</v>
      </c>
      <c r="C4" s="228" t="s">
        <v>1</v>
      </c>
    </row>
    <row r="5" spans="1:7" ht="15.75" x14ac:dyDescent="0.25">
      <c r="A5" s="18" t="s">
        <v>249</v>
      </c>
      <c r="B5" s="14">
        <f>B6+B12+B13+B14</f>
        <v>225</v>
      </c>
      <c r="C5" s="23">
        <f>C6+C12+C13+C14</f>
        <v>50545197</v>
      </c>
    </row>
    <row r="6" spans="1:7" ht="15.75" x14ac:dyDescent="0.25">
      <c r="A6" s="32" t="s">
        <v>5</v>
      </c>
      <c r="B6" s="14">
        <f>SUM(B7:B11)</f>
        <v>57</v>
      </c>
      <c r="C6" s="23">
        <f>SUM(C7:C11)</f>
        <v>12804783.24</v>
      </c>
    </row>
    <row r="7" spans="1:7" ht="15.75" x14ac:dyDescent="0.25">
      <c r="A7" s="31" t="s">
        <v>9</v>
      </c>
      <c r="B7" s="11">
        <v>5</v>
      </c>
      <c r="C7" s="22">
        <v>1123226.6000000001</v>
      </c>
    </row>
    <row r="8" spans="1:7" ht="15.75" x14ac:dyDescent="0.25">
      <c r="A8" s="31" t="s">
        <v>10</v>
      </c>
      <c r="B8" s="11">
        <v>6</v>
      </c>
      <c r="C8" s="22">
        <v>1347871.92</v>
      </c>
    </row>
    <row r="9" spans="1:7" ht="15.75" x14ac:dyDescent="0.25">
      <c r="A9" s="31" t="s">
        <v>250</v>
      </c>
      <c r="B9" s="11">
        <v>16</v>
      </c>
      <c r="C9" s="22">
        <v>3594325.12</v>
      </c>
    </row>
    <row r="10" spans="1:7" ht="15.75" x14ac:dyDescent="0.25">
      <c r="A10" s="31" t="s">
        <v>11</v>
      </c>
      <c r="B10" s="11">
        <v>14</v>
      </c>
      <c r="C10" s="22">
        <v>3145034.48</v>
      </c>
    </row>
    <row r="11" spans="1:7" ht="15.75" x14ac:dyDescent="0.25">
      <c r="A11" s="31" t="s">
        <v>12</v>
      </c>
      <c r="B11" s="11">
        <v>16</v>
      </c>
      <c r="C11" s="22">
        <v>3594325.12</v>
      </c>
    </row>
    <row r="12" spans="1:7" ht="15.75" x14ac:dyDescent="0.25">
      <c r="A12" s="32" t="s">
        <v>6</v>
      </c>
      <c r="B12" s="14">
        <v>56</v>
      </c>
      <c r="C12" s="23">
        <v>12580137.92</v>
      </c>
    </row>
    <row r="13" spans="1:7" ht="15.75" x14ac:dyDescent="0.25">
      <c r="A13" s="32" t="s">
        <v>7</v>
      </c>
      <c r="B13" s="14">
        <v>56</v>
      </c>
      <c r="C13" s="23">
        <v>12580137.92</v>
      </c>
    </row>
    <row r="14" spans="1:7" ht="15.75" x14ac:dyDescent="0.25">
      <c r="A14" s="32" t="s">
        <v>8</v>
      </c>
      <c r="B14" s="14">
        <v>56</v>
      </c>
      <c r="C14" s="23">
        <v>12580137.92</v>
      </c>
    </row>
  </sheetData>
  <mergeCells count="4">
    <mergeCell ref="B1:C1"/>
    <mergeCell ref="A2:C2"/>
    <mergeCell ref="A3:A4"/>
    <mergeCell ref="B3:C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view="pageBreakPreview" zoomScaleNormal="100" zoomScaleSheetLayoutView="100" workbookViewId="0">
      <selection activeCell="C9" sqref="C9"/>
    </sheetView>
  </sheetViews>
  <sheetFormatPr defaultRowHeight="15" x14ac:dyDescent="0.25"/>
  <cols>
    <col min="1" max="1" width="35.140625" customWidth="1"/>
    <col min="2" max="2" width="16.140625" customWidth="1"/>
    <col min="3" max="3" width="26" customWidth="1"/>
    <col min="5" max="5" width="12.140625" customWidth="1"/>
    <col min="7" max="7" width="14.28515625" customWidth="1"/>
  </cols>
  <sheetData>
    <row r="1" spans="1:7" ht="35.25" customHeight="1" x14ac:dyDescent="0.25">
      <c r="B1" s="236" t="s">
        <v>245</v>
      </c>
      <c r="C1" s="237"/>
      <c r="D1" s="19"/>
      <c r="E1" s="19"/>
    </row>
    <row r="2" spans="1:7" ht="37.5" customHeight="1" x14ac:dyDescent="0.25">
      <c r="A2" s="238" t="s">
        <v>60</v>
      </c>
      <c r="B2" s="239"/>
      <c r="C2" s="239"/>
      <c r="D2" s="20"/>
      <c r="E2" s="20"/>
      <c r="F2" s="20"/>
      <c r="G2" s="20"/>
    </row>
    <row r="3" spans="1:7" ht="31.5" customHeight="1" x14ac:dyDescent="0.25">
      <c r="A3" s="240" t="s">
        <v>18</v>
      </c>
      <c r="B3" s="242" t="s">
        <v>15</v>
      </c>
      <c r="C3" s="243"/>
    </row>
    <row r="4" spans="1:7" ht="21" customHeight="1" x14ac:dyDescent="0.25">
      <c r="A4" s="241"/>
      <c r="B4" s="21" t="s">
        <v>0</v>
      </c>
      <c r="C4" s="21" t="s">
        <v>1</v>
      </c>
    </row>
    <row r="5" spans="1:7" ht="15.75" x14ac:dyDescent="0.25">
      <c r="A5" s="18" t="s">
        <v>20</v>
      </c>
      <c r="B5" s="14">
        <f>B6+B10</f>
        <v>19</v>
      </c>
      <c r="C5" s="23">
        <f>C6+C10</f>
        <v>2427338</v>
      </c>
    </row>
    <row r="6" spans="1:7" ht="15.75" x14ac:dyDescent="0.25">
      <c r="A6" s="32" t="s">
        <v>5</v>
      </c>
      <c r="B6" s="14">
        <f>SUM(B7:B9)</f>
        <v>4</v>
      </c>
      <c r="C6" s="23">
        <f>SUM(C7:C9)</f>
        <v>464738</v>
      </c>
    </row>
    <row r="7" spans="1:7" ht="15.75" x14ac:dyDescent="0.25">
      <c r="A7" s="31" t="s">
        <v>9</v>
      </c>
      <c r="B7" s="11">
        <v>1</v>
      </c>
      <c r="C7" s="22">
        <v>130840</v>
      </c>
    </row>
    <row r="8" spans="1:7" ht="15.75" x14ac:dyDescent="0.25">
      <c r="A8" s="31" t="s">
        <v>11</v>
      </c>
      <c r="B8" s="11">
        <v>1</v>
      </c>
      <c r="C8" s="22">
        <v>102153</v>
      </c>
    </row>
    <row r="9" spans="1:7" ht="15.75" x14ac:dyDescent="0.25">
      <c r="A9" s="31" t="s">
        <v>12</v>
      </c>
      <c r="B9" s="11">
        <v>2</v>
      </c>
      <c r="C9" s="22">
        <v>231745</v>
      </c>
    </row>
    <row r="10" spans="1:7" ht="15.75" x14ac:dyDescent="0.25">
      <c r="A10" s="32" t="s">
        <v>6</v>
      </c>
      <c r="B10" s="14">
        <f>SUM(B11:B15)</f>
        <v>15</v>
      </c>
      <c r="C10" s="23">
        <f>SUM(C11:C15)</f>
        <v>1962600</v>
      </c>
    </row>
    <row r="11" spans="1:7" ht="15.75" x14ac:dyDescent="0.25">
      <c r="A11" s="31" t="s">
        <v>9</v>
      </c>
      <c r="B11" s="11">
        <v>1</v>
      </c>
      <c r="C11" s="11">
        <v>130840</v>
      </c>
    </row>
    <row r="12" spans="1:7" ht="15.75" x14ac:dyDescent="0.25">
      <c r="A12" s="31" t="s">
        <v>10</v>
      </c>
      <c r="B12" s="11">
        <v>1</v>
      </c>
      <c r="C12" s="11">
        <v>130840</v>
      </c>
    </row>
    <row r="13" spans="1:7" ht="15.75" x14ac:dyDescent="0.25">
      <c r="A13" s="31" t="s">
        <v>28</v>
      </c>
      <c r="B13" s="34">
        <v>3</v>
      </c>
      <c r="C13" s="33">
        <v>392520</v>
      </c>
    </row>
    <row r="14" spans="1:7" ht="15.75" x14ac:dyDescent="0.25">
      <c r="A14" s="31" t="s">
        <v>11</v>
      </c>
      <c r="B14" s="34">
        <v>3</v>
      </c>
      <c r="C14" s="33">
        <v>392520</v>
      </c>
    </row>
    <row r="15" spans="1:7" ht="15.75" x14ac:dyDescent="0.25">
      <c r="A15" s="31" t="s">
        <v>12</v>
      </c>
      <c r="B15" s="34">
        <v>7</v>
      </c>
      <c r="C15" s="33">
        <v>915880</v>
      </c>
    </row>
  </sheetData>
  <mergeCells count="4">
    <mergeCell ref="A3:A4"/>
    <mergeCell ref="B3:C3"/>
    <mergeCell ref="B1:C1"/>
    <mergeCell ref="A2:C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view="pageBreakPreview" zoomScale="106" zoomScaleNormal="100" zoomScaleSheetLayoutView="106" workbookViewId="0">
      <selection activeCell="A2" sqref="A2:M2"/>
    </sheetView>
  </sheetViews>
  <sheetFormatPr defaultRowHeight="15" x14ac:dyDescent="0.25"/>
  <cols>
    <col min="1" max="1" width="43.7109375" customWidth="1"/>
    <col min="3" max="3" width="14.140625" customWidth="1"/>
    <col min="4" max="4" width="10.85546875" customWidth="1"/>
    <col min="5" max="5" width="14.140625" customWidth="1"/>
    <col min="6" max="6" width="12" customWidth="1"/>
    <col min="7" max="7" width="14.140625" customWidth="1"/>
    <col min="8" max="8" width="10.42578125" customWidth="1"/>
    <col min="9" max="9" width="13.5703125" customWidth="1"/>
    <col min="10" max="10" width="11.7109375" customWidth="1"/>
    <col min="11" max="11" width="14.85546875" customWidth="1"/>
    <col min="12" max="12" width="9.28515625" customWidth="1"/>
    <col min="13" max="13" width="14.140625" customWidth="1"/>
  </cols>
  <sheetData>
    <row r="1" spans="1:13" ht="43.5" customHeight="1" x14ac:dyDescent="0.25">
      <c r="I1" s="198"/>
      <c r="J1" s="198"/>
      <c r="K1" s="244" t="s">
        <v>244</v>
      </c>
      <c r="L1" s="244"/>
      <c r="M1" s="244"/>
    </row>
    <row r="2" spans="1:13" ht="50.25" customHeight="1" x14ac:dyDescent="0.25">
      <c r="A2" s="238" t="s">
        <v>254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52"/>
      <c r="M2" s="252"/>
    </row>
    <row r="3" spans="1:13" ht="35.25" customHeight="1" x14ac:dyDescent="0.25">
      <c r="A3" s="240" t="s">
        <v>18</v>
      </c>
      <c r="B3" s="242" t="s">
        <v>21</v>
      </c>
      <c r="C3" s="243"/>
      <c r="D3" s="242" t="s">
        <v>22</v>
      </c>
      <c r="E3" s="256"/>
      <c r="F3" s="242" t="s">
        <v>23</v>
      </c>
      <c r="G3" s="256"/>
      <c r="H3" s="255" t="s">
        <v>24</v>
      </c>
      <c r="I3" s="255"/>
      <c r="J3" s="242" t="s">
        <v>14</v>
      </c>
      <c r="K3" s="243"/>
      <c r="L3" s="253" t="s">
        <v>25</v>
      </c>
      <c r="M3" s="254"/>
    </row>
    <row r="4" spans="1:13" ht="15.75" x14ac:dyDescent="0.25">
      <c r="A4" s="241"/>
      <c r="B4" s="9" t="s">
        <v>0</v>
      </c>
      <c r="C4" s="9" t="s">
        <v>1</v>
      </c>
      <c r="D4" s="9" t="s">
        <v>0</v>
      </c>
      <c r="E4" s="9" t="s">
        <v>1</v>
      </c>
      <c r="F4" s="9" t="s">
        <v>0</v>
      </c>
      <c r="G4" s="9" t="s">
        <v>1</v>
      </c>
      <c r="H4" s="9" t="s">
        <v>0</v>
      </c>
      <c r="I4" s="9" t="s">
        <v>1</v>
      </c>
      <c r="J4" s="9" t="s">
        <v>0</v>
      </c>
      <c r="K4" s="9" t="s">
        <v>1</v>
      </c>
      <c r="L4" s="9" t="s">
        <v>0</v>
      </c>
      <c r="M4" s="9" t="s">
        <v>1</v>
      </c>
    </row>
    <row r="5" spans="1:13" ht="31.5" x14ac:dyDescent="0.25">
      <c r="A5" s="204" t="s">
        <v>216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</row>
    <row r="6" spans="1:13" ht="24.75" customHeight="1" x14ac:dyDescent="0.25">
      <c r="A6" s="18" t="s">
        <v>19</v>
      </c>
      <c r="B6" s="14">
        <f>SUM(B7:B10)</f>
        <v>1850</v>
      </c>
      <c r="C6" s="14">
        <f t="shared" ref="C6:K6" si="0">SUM(C7:C10)</f>
        <v>6677337</v>
      </c>
      <c r="D6" s="14">
        <f t="shared" ref="D6" si="1">SUM(D7:D10)</f>
        <v>863</v>
      </c>
      <c r="E6" s="14">
        <f t="shared" ref="E6" si="2">SUM(E7:E10)</f>
        <v>3116364</v>
      </c>
      <c r="F6" s="14">
        <f t="shared" ref="F6" si="3">SUM(F7:F10)</f>
        <v>508</v>
      </c>
      <c r="G6" s="14">
        <f t="shared" ref="G6" si="4">SUM(G7:G10)</f>
        <v>1828427</v>
      </c>
      <c r="H6" s="14">
        <f t="shared" si="0"/>
        <v>358</v>
      </c>
      <c r="I6" s="14">
        <f t="shared" si="0"/>
        <v>1287088</v>
      </c>
      <c r="J6" s="14">
        <f t="shared" si="0"/>
        <v>921</v>
      </c>
      <c r="K6" s="14">
        <f t="shared" si="0"/>
        <v>3323784</v>
      </c>
      <c r="L6" s="17">
        <f>B6+D6+F6+H6+J6</f>
        <v>4500</v>
      </c>
      <c r="M6" s="17">
        <f>C6+E6+G6+I6+K6</f>
        <v>16233000</v>
      </c>
    </row>
    <row r="7" spans="1:13" ht="15.75" x14ac:dyDescent="0.25">
      <c r="A7" s="10" t="s">
        <v>5</v>
      </c>
      <c r="B7" s="11">
        <v>336</v>
      </c>
      <c r="C7" s="11">
        <v>1214791</v>
      </c>
      <c r="D7" s="11">
        <v>222</v>
      </c>
      <c r="E7" s="11">
        <v>803105</v>
      </c>
      <c r="F7" s="11">
        <v>113</v>
      </c>
      <c r="G7" s="11">
        <v>406135</v>
      </c>
      <c r="H7" s="12">
        <v>68</v>
      </c>
      <c r="I7" s="12">
        <v>245420</v>
      </c>
      <c r="J7" s="12">
        <v>181</v>
      </c>
      <c r="K7" s="13">
        <v>655903</v>
      </c>
      <c r="L7" s="16">
        <f t="shared" ref="L7:L15" si="5">B7+D7+F7+H7+J7</f>
        <v>920</v>
      </c>
      <c r="M7" s="16">
        <f t="shared" ref="M7:M15" si="6">C7+E7+G7+I7+K7</f>
        <v>3325354</v>
      </c>
    </row>
    <row r="8" spans="1:13" ht="15.75" x14ac:dyDescent="0.25">
      <c r="A8" s="10" t="s">
        <v>6</v>
      </c>
      <c r="B8" s="11">
        <v>582</v>
      </c>
      <c r="C8" s="11">
        <v>2106717</v>
      </c>
      <c r="D8" s="11">
        <v>248</v>
      </c>
      <c r="E8" s="11">
        <v>892144</v>
      </c>
      <c r="F8" s="11">
        <v>152</v>
      </c>
      <c r="G8" s="11">
        <v>548529</v>
      </c>
      <c r="H8" s="12">
        <v>112</v>
      </c>
      <c r="I8" s="12">
        <v>401735</v>
      </c>
      <c r="J8" s="12">
        <v>286</v>
      </c>
      <c r="K8" s="13">
        <v>1028910</v>
      </c>
      <c r="L8" s="16">
        <f t="shared" si="5"/>
        <v>1380</v>
      </c>
      <c r="M8" s="16">
        <f t="shared" si="6"/>
        <v>4978035</v>
      </c>
    </row>
    <row r="9" spans="1:13" ht="15.75" x14ac:dyDescent="0.25">
      <c r="A9" s="10" t="s">
        <v>7</v>
      </c>
      <c r="B9" s="11">
        <v>465</v>
      </c>
      <c r="C9" s="11">
        <v>1677916</v>
      </c>
      <c r="D9" s="11">
        <v>197</v>
      </c>
      <c r="E9" s="11">
        <v>710557</v>
      </c>
      <c r="F9" s="11">
        <v>121</v>
      </c>
      <c r="G9" s="11">
        <v>436881</v>
      </c>
      <c r="H9" s="12">
        <v>89</v>
      </c>
      <c r="I9" s="12">
        <v>319966</v>
      </c>
      <c r="J9" s="12">
        <v>228</v>
      </c>
      <c r="K9" s="13">
        <v>819486</v>
      </c>
      <c r="L9" s="16">
        <f t="shared" si="5"/>
        <v>1100</v>
      </c>
      <c r="M9" s="16">
        <f t="shared" si="6"/>
        <v>3964806</v>
      </c>
    </row>
    <row r="10" spans="1:13" ht="15.75" x14ac:dyDescent="0.25">
      <c r="A10" s="10" t="s">
        <v>8</v>
      </c>
      <c r="B10" s="11">
        <v>467</v>
      </c>
      <c r="C10" s="11">
        <v>1677913</v>
      </c>
      <c r="D10" s="11">
        <v>196</v>
      </c>
      <c r="E10" s="11">
        <v>710558</v>
      </c>
      <c r="F10" s="11">
        <v>122</v>
      </c>
      <c r="G10" s="11">
        <v>436882</v>
      </c>
      <c r="H10" s="12">
        <v>89</v>
      </c>
      <c r="I10" s="12">
        <v>319967</v>
      </c>
      <c r="J10" s="12">
        <v>226</v>
      </c>
      <c r="K10" s="13">
        <v>819485</v>
      </c>
      <c r="L10" s="16">
        <f t="shared" si="5"/>
        <v>1100</v>
      </c>
      <c r="M10" s="16">
        <f t="shared" si="6"/>
        <v>3964805</v>
      </c>
    </row>
    <row r="11" spans="1:13" ht="24" customHeight="1" x14ac:dyDescent="0.25">
      <c r="A11" s="18" t="s">
        <v>20</v>
      </c>
      <c r="B11" s="14">
        <f>SUM(B12:B15)</f>
        <v>174</v>
      </c>
      <c r="C11" s="14">
        <f t="shared" ref="C11:K11" si="7">SUM(C12:C15)</f>
        <v>21374598</v>
      </c>
      <c r="D11" s="14">
        <f t="shared" ref="D11" si="8">SUM(D12:D15)</f>
        <v>88</v>
      </c>
      <c r="E11" s="14">
        <f t="shared" ref="E11" si="9">SUM(E12:E15)</f>
        <v>10793137</v>
      </c>
      <c r="F11" s="14">
        <f t="shared" ref="F11" si="10">SUM(F12:F15)</f>
        <v>44</v>
      </c>
      <c r="G11" s="14">
        <f t="shared" ref="G11" si="11">SUM(G12:G15)</f>
        <v>5375909</v>
      </c>
      <c r="H11" s="14">
        <f t="shared" si="7"/>
        <v>20</v>
      </c>
      <c r="I11" s="14">
        <f t="shared" si="7"/>
        <v>2408302</v>
      </c>
      <c r="J11" s="14">
        <f t="shared" si="7"/>
        <v>74</v>
      </c>
      <c r="K11" s="14">
        <f t="shared" si="7"/>
        <v>9091174</v>
      </c>
      <c r="L11" s="17">
        <f t="shared" si="5"/>
        <v>400</v>
      </c>
      <c r="M11" s="17">
        <f t="shared" si="6"/>
        <v>49043120</v>
      </c>
    </row>
    <row r="12" spans="1:13" ht="15.75" x14ac:dyDescent="0.25">
      <c r="A12" s="10" t="s">
        <v>5</v>
      </c>
      <c r="B12" s="11">
        <v>16</v>
      </c>
      <c r="C12" s="11">
        <v>1809931</v>
      </c>
      <c r="D12" s="11">
        <v>4</v>
      </c>
      <c r="E12" s="11">
        <v>463490</v>
      </c>
      <c r="F12" s="11">
        <v>1</v>
      </c>
      <c r="G12" s="11">
        <v>115873</v>
      </c>
      <c r="H12" s="12">
        <v>4</v>
      </c>
      <c r="I12" s="12">
        <v>478458</v>
      </c>
      <c r="J12" s="12">
        <v>6</v>
      </c>
      <c r="K12" s="13">
        <v>740137</v>
      </c>
      <c r="L12" s="16">
        <f t="shared" si="5"/>
        <v>31</v>
      </c>
      <c r="M12" s="16">
        <f t="shared" si="6"/>
        <v>3607889</v>
      </c>
    </row>
    <row r="13" spans="1:13" ht="15.75" x14ac:dyDescent="0.25">
      <c r="A13" s="10" t="s">
        <v>6</v>
      </c>
      <c r="B13" s="11">
        <v>64</v>
      </c>
      <c r="C13" s="11">
        <v>7919341</v>
      </c>
      <c r="D13" s="11">
        <v>34</v>
      </c>
      <c r="E13" s="11">
        <v>4181211</v>
      </c>
      <c r="F13" s="11">
        <v>18</v>
      </c>
      <c r="G13" s="11">
        <v>2129146</v>
      </c>
      <c r="H13" s="12">
        <v>6</v>
      </c>
      <c r="I13" s="12">
        <v>781158</v>
      </c>
      <c r="J13" s="12">
        <v>28</v>
      </c>
      <c r="K13" s="13">
        <v>3380314</v>
      </c>
      <c r="L13" s="16">
        <f t="shared" si="5"/>
        <v>150</v>
      </c>
      <c r="M13" s="16">
        <f t="shared" si="6"/>
        <v>18391170</v>
      </c>
    </row>
    <row r="14" spans="1:13" ht="15.75" x14ac:dyDescent="0.25">
      <c r="A14" s="10" t="s">
        <v>7</v>
      </c>
      <c r="B14" s="11">
        <v>64</v>
      </c>
      <c r="C14" s="11">
        <v>7919341</v>
      </c>
      <c r="D14" s="11">
        <v>34</v>
      </c>
      <c r="E14" s="11">
        <v>4181211</v>
      </c>
      <c r="F14" s="11">
        <v>18</v>
      </c>
      <c r="G14" s="11">
        <v>2129146</v>
      </c>
      <c r="H14" s="12">
        <v>6</v>
      </c>
      <c r="I14" s="12">
        <v>781158</v>
      </c>
      <c r="J14" s="12">
        <v>28</v>
      </c>
      <c r="K14" s="13">
        <v>3380314</v>
      </c>
      <c r="L14" s="16">
        <f t="shared" si="5"/>
        <v>150</v>
      </c>
      <c r="M14" s="16">
        <f t="shared" si="6"/>
        <v>18391170</v>
      </c>
    </row>
    <row r="15" spans="1:13" ht="15.75" x14ac:dyDescent="0.25">
      <c r="A15" s="10" t="s">
        <v>8</v>
      </c>
      <c r="B15" s="11">
        <v>30</v>
      </c>
      <c r="C15" s="11">
        <v>3725985</v>
      </c>
      <c r="D15" s="11">
        <v>16</v>
      </c>
      <c r="E15" s="11">
        <v>1967225</v>
      </c>
      <c r="F15" s="11">
        <v>7</v>
      </c>
      <c r="G15" s="11">
        <v>1001744</v>
      </c>
      <c r="H15" s="12">
        <v>4</v>
      </c>
      <c r="I15" s="12">
        <v>367528</v>
      </c>
      <c r="J15" s="12">
        <v>12</v>
      </c>
      <c r="K15" s="13">
        <v>1590409</v>
      </c>
      <c r="L15" s="16">
        <f t="shared" si="5"/>
        <v>69</v>
      </c>
      <c r="M15" s="16">
        <f t="shared" si="6"/>
        <v>8652891</v>
      </c>
    </row>
    <row r="16" spans="1:13" ht="15.75" x14ac:dyDescent="0.25">
      <c r="A16" s="202" t="s">
        <v>217</v>
      </c>
      <c r="B16" s="203"/>
      <c r="C16" s="203"/>
      <c r="D16" s="203"/>
      <c r="E16" s="203"/>
      <c r="F16" s="203"/>
      <c r="G16" s="203"/>
      <c r="H16" s="203"/>
      <c r="I16" s="203"/>
      <c r="J16" s="203"/>
      <c r="K16" s="203"/>
      <c r="L16" s="203"/>
      <c r="M16" s="203"/>
    </row>
    <row r="17" spans="1:13" ht="15.75" x14ac:dyDescent="0.25">
      <c r="A17" s="18" t="s">
        <v>26</v>
      </c>
      <c r="B17" s="14">
        <f>SUM(B18:B21)</f>
        <v>16055</v>
      </c>
      <c r="C17" s="14">
        <f t="shared" ref="C17:K17" si="12">SUM(C18:C21)</f>
        <v>25076707</v>
      </c>
      <c r="D17" s="14">
        <f t="shared" si="12"/>
        <v>1165</v>
      </c>
      <c r="E17" s="14">
        <f t="shared" si="12"/>
        <v>1800709</v>
      </c>
      <c r="F17" s="14">
        <f t="shared" si="12"/>
        <v>728</v>
      </c>
      <c r="G17" s="14">
        <f t="shared" si="12"/>
        <v>1109439</v>
      </c>
      <c r="H17" s="14">
        <f t="shared" si="12"/>
        <v>476</v>
      </c>
      <c r="I17" s="14">
        <f t="shared" si="12"/>
        <v>738182</v>
      </c>
      <c r="J17" s="14">
        <f t="shared" si="12"/>
        <v>2321</v>
      </c>
      <c r="K17" s="14">
        <f t="shared" si="12"/>
        <v>3603230</v>
      </c>
      <c r="L17" s="17">
        <f>B17+D17+F17+H17+J17</f>
        <v>20745</v>
      </c>
      <c r="M17" s="17">
        <f>C17+E17+G17+I17+K17</f>
        <v>32328267</v>
      </c>
    </row>
    <row r="18" spans="1:13" ht="15.75" x14ac:dyDescent="0.25">
      <c r="A18" s="10" t="s">
        <v>5</v>
      </c>
      <c r="B18" s="11">
        <v>4897</v>
      </c>
      <c r="C18" s="11">
        <v>7793033</v>
      </c>
      <c r="D18" s="11">
        <v>345</v>
      </c>
      <c r="E18" s="11">
        <v>529932</v>
      </c>
      <c r="F18" s="11">
        <v>209</v>
      </c>
      <c r="G18" s="11">
        <v>304904</v>
      </c>
      <c r="H18" s="12">
        <v>132</v>
      </c>
      <c r="I18" s="12">
        <v>204429</v>
      </c>
      <c r="J18" s="12">
        <v>657</v>
      </c>
      <c r="K18" s="13">
        <v>1027603</v>
      </c>
      <c r="L18" s="16">
        <f t="shared" ref="L18:M21" si="13">B18+D18+F18+H18+J18</f>
        <v>6240</v>
      </c>
      <c r="M18" s="16">
        <f t="shared" si="13"/>
        <v>9859901</v>
      </c>
    </row>
    <row r="19" spans="1:13" ht="15.75" x14ac:dyDescent="0.25">
      <c r="A19" s="10" t="s">
        <v>6</v>
      </c>
      <c r="B19" s="11">
        <v>4133</v>
      </c>
      <c r="C19" s="11">
        <v>6440903</v>
      </c>
      <c r="D19" s="11">
        <v>304</v>
      </c>
      <c r="E19" s="11">
        <v>473566</v>
      </c>
      <c r="F19" s="11">
        <v>192</v>
      </c>
      <c r="G19" s="11">
        <v>299817</v>
      </c>
      <c r="H19" s="12">
        <v>128</v>
      </c>
      <c r="I19" s="12">
        <v>198907</v>
      </c>
      <c r="J19" s="12">
        <v>616</v>
      </c>
      <c r="K19" s="13">
        <v>959829</v>
      </c>
      <c r="L19" s="16">
        <f t="shared" si="13"/>
        <v>5373</v>
      </c>
      <c r="M19" s="16">
        <f t="shared" si="13"/>
        <v>8373022</v>
      </c>
    </row>
    <row r="20" spans="1:13" ht="15.75" x14ac:dyDescent="0.25">
      <c r="A20" s="10" t="s">
        <v>7</v>
      </c>
      <c r="B20" s="11">
        <v>3742</v>
      </c>
      <c r="C20" s="11">
        <v>5831628</v>
      </c>
      <c r="D20" s="11">
        <v>275</v>
      </c>
      <c r="E20" s="11">
        <v>428769</v>
      </c>
      <c r="F20" s="11">
        <v>174</v>
      </c>
      <c r="G20" s="11">
        <v>271456</v>
      </c>
      <c r="H20" s="12">
        <v>116</v>
      </c>
      <c r="I20" s="12">
        <v>180092</v>
      </c>
      <c r="J20" s="12">
        <v>558</v>
      </c>
      <c r="K20" s="13">
        <v>869034</v>
      </c>
      <c r="L20" s="16">
        <f t="shared" si="13"/>
        <v>4865</v>
      </c>
      <c r="M20" s="16">
        <f t="shared" si="13"/>
        <v>7580979</v>
      </c>
    </row>
    <row r="21" spans="1:13" ht="15.75" x14ac:dyDescent="0.25">
      <c r="A21" s="10" t="s">
        <v>8</v>
      </c>
      <c r="B21" s="11">
        <v>3283</v>
      </c>
      <c r="C21" s="11">
        <v>5011143</v>
      </c>
      <c r="D21" s="11">
        <v>241</v>
      </c>
      <c r="E21" s="11">
        <v>368442</v>
      </c>
      <c r="F21" s="11">
        <v>153</v>
      </c>
      <c r="G21" s="11">
        <v>233262</v>
      </c>
      <c r="H21" s="12">
        <v>100</v>
      </c>
      <c r="I21" s="12">
        <v>154754</v>
      </c>
      <c r="J21" s="12">
        <v>490</v>
      </c>
      <c r="K21" s="13">
        <v>746764</v>
      </c>
      <c r="L21" s="16">
        <f t="shared" si="13"/>
        <v>4267</v>
      </c>
      <c r="M21" s="16">
        <f t="shared" si="13"/>
        <v>6514365</v>
      </c>
    </row>
    <row r="22" spans="1:13" ht="15.75" x14ac:dyDescent="0.25">
      <c r="A22" s="18" t="s">
        <v>27</v>
      </c>
      <c r="B22" s="14">
        <f>SUM(B23:B26)</f>
        <v>3</v>
      </c>
      <c r="C22" s="23">
        <f t="shared" ref="C22:K22" si="14">SUM(C23:C26)</f>
        <v>333274.86</v>
      </c>
      <c r="D22" s="14">
        <f t="shared" si="14"/>
        <v>4</v>
      </c>
      <c r="E22" s="23">
        <f t="shared" si="14"/>
        <v>444366.48</v>
      </c>
      <c r="F22" s="14">
        <f t="shared" si="14"/>
        <v>3</v>
      </c>
      <c r="G22" s="23">
        <f t="shared" si="14"/>
        <v>333274.86</v>
      </c>
      <c r="H22" s="14">
        <f t="shared" si="14"/>
        <v>1</v>
      </c>
      <c r="I22" s="23">
        <f t="shared" si="14"/>
        <v>111091.62</v>
      </c>
      <c r="J22" s="14">
        <f t="shared" si="14"/>
        <v>4</v>
      </c>
      <c r="K22" s="23">
        <f t="shared" si="14"/>
        <v>444366.48</v>
      </c>
      <c r="L22" s="17">
        <f>B22+D22+F22+H22+J22</f>
        <v>15</v>
      </c>
      <c r="M22" s="27">
        <f>C22+E22+G22+I22+K22</f>
        <v>1666374.3</v>
      </c>
    </row>
    <row r="23" spans="1:13" ht="15.75" x14ac:dyDescent="0.25">
      <c r="A23" s="10" t="s">
        <v>5</v>
      </c>
      <c r="B23" s="11">
        <v>1</v>
      </c>
      <c r="C23" s="22">
        <v>111091.62</v>
      </c>
      <c r="D23" s="11">
        <v>2</v>
      </c>
      <c r="E23" s="22">
        <v>222183.24</v>
      </c>
      <c r="F23" s="11">
        <v>1</v>
      </c>
      <c r="G23" s="22">
        <v>111091.62</v>
      </c>
      <c r="H23" s="12">
        <v>1</v>
      </c>
      <c r="I23" s="26">
        <v>111091.62</v>
      </c>
      <c r="J23" s="12">
        <v>2</v>
      </c>
      <c r="K23" s="25">
        <v>222183.24</v>
      </c>
      <c r="L23" s="16">
        <f t="shared" ref="L23:M26" si="15">B23+D23+F23+H23+J23</f>
        <v>7</v>
      </c>
      <c r="M23" s="28">
        <f t="shared" si="15"/>
        <v>777641.34</v>
      </c>
    </row>
    <row r="24" spans="1:13" ht="15.75" x14ac:dyDescent="0.25">
      <c r="A24" s="10" t="s">
        <v>6</v>
      </c>
      <c r="B24" s="11">
        <v>1</v>
      </c>
      <c r="C24" s="22">
        <v>111091.62</v>
      </c>
      <c r="D24" s="11">
        <v>1</v>
      </c>
      <c r="E24" s="22">
        <v>111091.62</v>
      </c>
      <c r="F24" s="11">
        <v>1</v>
      </c>
      <c r="G24" s="22">
        <v>111091.62</v>
      </c>
      <c r="H24" s="12">
        <v>0</v>
      </c>
      <c r="I24" s="26">
        <v>0</v>
      </c>
      <c r="J24" s="12">
        <v>1</v>
      </c>
      <c r="K24" s="26">
        <v>111091.62</v>
      </c>
      <c r="L24" s="16">
        <f t="shared" si="15"/>
        <v>4</v>
      </c>
      <c r="M24" s="28">
        <f t="shared" si="15"/>
        <v>444366.48</v>
      </c>
    </row>
    <row r="25" spans="1:13" ht="15.75" x14ac:dyDescent="0.25">
      <c r="A25" s="10" t="s">
        <v>7</v>
      </c>
      <c r="B25" s="11">
        <v>1</v>
      </c>
      <c r="C25" s="22">
        <v>111091.62</v>
      </c>
      <c r="D25" s="11">
        <v>1</v>
      </c>
      <c r="E25" s="22">
        <v>111091.62</v>
      </c>
      <c r="F25" s="11">
        <v>1</v>
      </c>
      <c r="G25" s="22">
        <v>111091.62</v>
      </c>
      <c r="H25" s="12">
        <v>0</v>
      </c>
      <c r="I25" s="26">
        <v>0</v>
      </c>
      <c r="J25" s="12">
        <v>1</v>
      </c>
      <c r="K25" s="26">
        <v>111091.62</v>
      </c>
      <c r="L25" s="16">
        <f t="shared" si="15"/>
        <v>4</v>
      </c>
      <c r="M25" s="28">
        <f t="shared" si="15"/>
        <v>444366.48</v>
      </c>
    </row>
    <row r="26" spans="1:13" ht="15.75" x14ac:dyDescent="0.25">
      <c r="A26" s="10" t="s">
        <v>8</v>
      </c>
      <c r="B26" s="11">
        <v>0</v>
      </c>
      <c r="C26" s="22">
        <v>0</v>
      </c>
      <c r="D26" s="11">
        <v>0</v>
      </c>
      <c r="E26" s="22">
        <v>0</v>
      </c>
      <c r="F26" s="22">
        <v>0</v>
      </c>
      <c r="G26" s="22">
        <v>0</v>
      </c>
      <c r="H26" s="12">
        <v>0</v>
      </c>
      <c r="I26" s="26">
        <v>0</v>
      </c>
      <c r="J26" s="26">
        <v>0</v>
      </c>
      <c r="K26" s="26">
        <v>0</v>
      </c>
      <c r="L26" s="16">
        <f t="shared" si="15"/>
        <v>0</v>
      </c>
      <c r="M26" s="28">
        <f t="shared" si="15"/>
        <v>0</v>
      </c>
    </row>
    <row r="27" spans="1:13" ht="47.25" x14ac:dyDescent="0.25">
      <c r="A27" s="208" t="s">
        <v>218</v>
      </c>
      <c r="B27" s="203"/>
      <c r="C27" s="203"/>
      <c r="D27" s="203"/>
      <c r="E27" s="203"/>
      <c r="F27" s="203"/>
      <c r="G27" s="203"/>
      <c r="H27" s="203"/>
      <c r="I27" s="203"/>
      <c r="J27" s="203"/>
      <c r="K27" s="203"/>
      <c r="L27" s="203"/>
      <c r="M27" s="203"/>
    </row>
    <row r="28" spans="1:13" ht="15.75" x14ac:dyDescent="0.25">
      <c r="A28" s="18" t="s">
        <v>29</v>
      </c>
      <c r="B28" s="14">
        <f>SUM(B29:B32)</f>
        <v>10902</v>
      </c>
      <c r="C28" s="14">
        <f t="shared" ref="C28:K28" si="16">SUM(C29:C32)</f>
        <v>8332064</v>
      </c>
      <c r="D28" s="14">
        <f t="shared" si="16"/>
        <v>3455</v>
      </c>
      <c r="E28" s="14">
        <f t="shared" si="16"/>
        <v>2660860</v>
      </c>
      <c r="F28" s="14">
        <f t="shared" si="16"/>
        <v>2789</v>
      </c>
      <c r="G28" s="14">
        <f t="shared" si="16"/>
        <v>2139628</v>
      </c>
      <c r="H28" s="14">
        <f t="shared" si="16"/>
        <v>1933</v>
      </c>
      <c r="I28" s="14">
        <f t="shared" si="16"/>
        <v>1481180</v>
      </c>
      <c r="J28" s="14">
        <f t="shared" si="16"/>
        <v>5421</v>
      </c>
      <c r="K28" s="14">
        <f t="shared" si="16"/>
        <v>4164268</v>
      </c>
      <c r="L28" s="17">
        <f>B28+D28+F28+H28+J28</f>
        <v>24500</v>
      </c>
      <c r="M28" s="17">
        <f>C28+E28+G28+I28+K28</f>
        <v>18778000</v>
      </c>
    </row>
    <row r="29" spans="1:13" ht="15.75" x14ac:dyDescent="0.25">
      <c r="A29" s="10" t="s">
        <v>5</v>
      </c>
      <c r="B29" s="11">
        <v>3286</v>
      </c>
      <c r="C29" s="11">
        <v>2820845</v>
      </c>
      <c r="D29" s="11">
        <v>1000</v>
      </c>
      <c r="E29" s="11">
        <v>883407</v>
      </c>
      <c r="F29" s="11">
        <v>854</v>
      </c>
      <c r="G29" s="11">
        <v>740034</v>
      </c>
      <c r="H29" s="12">
        <v>600</v>
      </c>
      <c r="I29" s="12">
        <v>515275</v>
      </c>
      <c r="J29" s="12">
        <v>1715</v>
      </c>
      <c r="K29" s="13">
        <v>1482342</v>
      </c>
      <c r="L29" s="16">
        <f t="shared" ref="L29:M32" si="17">B29+D29+F29+H29+J29</f>
        <v>7455</v>
      </c>
      <c r="M29" s="16">
        <f t="shared" si="17"/>
        <v>6441903</v>
      </c>
    </row>
    <row r="30" spans="1:13" ht="15.75" x14ac:dyDescent="0.25">
      <c r="A30" s="10" t="s">
        <v>6</v>
      </c>
      <c r="B30" s="11">
        <v>2539</v>
      </c>
      <c r="C30" s="11">
        <v>1837073</v>
      </c>
      <c r="D30" s="11">
        <v>819</v>
      </c>
      <c r="E30" s="11">
        <v>592484</v>
      </c>
      <c r="F30" s="11">
        <v>645</v>
      </c>
      <c r="G30" s="11">
        <v>466532</v>
      </c>
      <c r="H30" s="12">
        <v>445</v>
      </c>
      <c r="I30" s="12">
        <v>321968</v>
      </c>
      <c r="J30" s="12">
        <v>1236</v>
      </c>
      <c r="K30" s="13">
        <v>893976</v>
      </c>
      <c r="L30" s="16">
        <f t="shared" si="17"/>
        <v>5684</v>
      </c>
      <c r="M30" s="16">
        <f t="shared" si="17"/>
        <v>4112033</v>
      </c>
    </row>
    <row r="31" spans="1:13" ht="15.75" x14ac:dyDescent="0.25">
      <c r="A31" s="10" t="s">
        <v>7</v>
      </c>
      <c r="B31" s="11">
        <v>2539</v>
      </c>
      <c r="C31" s="11">
        <v>1837073</v>
      </c>
      <c r="D31" s="11">
        <v>819</v>
      </c>
      <c r="E31" s="11">
        <v>592484</v>
      </c>
      <c r="F31" s="11">
        <v>645</v>
      </c>
      <c r="G31" s="11">
        <v>466532</v>
      </c>
      <c r="H31" s="12">
        <v>445</v>
      </c>
      <c r="I31" s="12">
        <v>321968</v>
      </c>
      <c r="J31" s="12">
        <v>1236</v>
      </c>
      <c r="K31" s="13">
        <v>893976</v>
      </c>
      <c r="L31" s="16">
        <f t="shared" si="17"/>
        <v>5684</v>
      </c>
      <c r="M31" s="16">
        <f t="shared" si="17"/>
        <v>4112033</v>
      </c>
    </row>
    <row r="32" spans="1:13" ht="15.75" x14ac:dyDescent="0.25">
      <c r="A32" s="10" t="s">
        <v>8</v>
      </c>
      <c r="B32" s="11">
        <v>2538</v>
      </c>
      <c r="C32" s="11">
        <v>1837073</v>
      </c>
      <c r="D32" s="11">
        <v>817</v>
      </c>
      <c r="E32" s="11">
        <v>592485</v>
      </c>
      <c r="F32" s="11">
        <v>645</v>
      </c>
      <c r="G32" s="11">
        <v>466530</v>
      </c>
      <c r="H32" s="12">
        <v>443</v>
      </c>
      <c r="I32" s="12">
        <v>321969</v>
      </c>
      <c r="J32" s="12">
        <v>1234</v>
      </c>
      <c r="K32" s="13">
        <v>893974</v>
      </c>
      <c r="L32" s="16">
        <f t="shared" si="17"/>
        <v>5677</v>
      </c>
      <c r="M32" s="16">
        <f t="shared" si="17"/>
        <v>4112031</v>
      </c>
    </row>
    <row r="33" spans="1:13" ht="15.75" x14ac:dyDescent="0.25">
      <c r="A33" s="18" t="s">
        <v>30</v>
      </c>
      <c r="B33" s="14">
        <f>SUM(B34:B37)</f>
        <v>2825</v>
      </c>
      <c r="C33" s="14">
        <f t="shared" ref="C33:K33" si="18">SUM(C34:C37)</f>
        <v>98081718</v>
      </c>
      <c r="D33" s="14">
        <f t="shared" si="18"/>
        <v>934</v>
      </c>
      <c r="E33" s="14">
        <f t="shared" si="18"/>
        <v>33008760</v>
      </c>
      <c r="F33" s="14">
        <f t="shared" si="18"/>
        <v>903</v>
      </c>
      <c r="G33" s="14">
        <f t="shared" si="18"/>
        <v>32802206</v>
      </c>
      <c r="H33" s="14">
        <f t="shared" si="18"/>
        <v>622</v>
      </c>
      <c r="I33" s="14">
        <f t="shared" si="18"/>
        <v>21882081</v>
      </c>
      <c r="J33" s="14">
        <f t="shared" si="18"/>
        <v>2103</v>
      </c>
      <c r="K33" s="14">
        <f t="shared" si="18"/>
        <v>76084235</v>
      </c>
      <c r="L33" s="17">
        <f>B33+D33+F33+H33+J33</f>
        <v>7387</v>
      </c>
      <c r="M33" s="17">
        <f>C33+E33+G33+I33+K33</f>
        <v>261859000</v>
      </c>
    </row>
    <row r="34" spans="1:13" ht="15.75" x14ac:dyDescent="0.25">
      <c r="A34" s="10" t="s">
        <v>5</v>
      </c>
      <c r="B34" s="11">
        <v>621</v>
      </c>
      <c r="C34" s="11">
        <v>30728384</v>
      </c>
      <c r="D34" s="11">
        <v>204</v>
      </c>
      <c r="E34" s="11">
        <v>10662168</v>
      </c>
      <c r="F34" s="11">
        <v>216</v>
      </c>
      <c r="G34" s="11">
        <v>11847042</v>
      </c>
      <c r="H34" s="12">
        <v>136</v>
      </c>
      <c r="I34" s="12">
        <v>7036708</v>
      </c>
      <c r="J34" s="12">
        <v>501</v>
      </c>
      <c r="K34" s="13">
        <v>27172297</v>
      </c>
      <c r="L34" s="16">
        <f t="shared" ref="L34:M37" si="19">B34+D34+F34+H34+J34</f>
        <v>1678</v>
      </c>
      <c r="M34" s="16">
        <f t="shared" si="19"/>
        <v>87446599</v>
      </c>
    </row>
    <row r="35" spans="1:13" ht="15.75" x14ac:dyDescent="0.25">
      <c r="A35" s="10" t="s">
        <v>6</v>
      </c>
      <c r="B35" s="11">
        <v>734</v>
      </c>
      <c r="C35" s="11">
        <v>22451112</v>
      </c>
      <c r="D35" s="11">
        <v>244</v>
      </c>
      <c r="E35" s="11">
        <v>7448864</v>
      </c>
      <c r="F35" s="11">
        <v>229</v>
      </c>
      <c r="G35" s="11">
        <v>6985055</v>
      </c>
      <c r="H35" s="12">
        <v>162</v>
      </c>
      <c r="I35" s="12">
        <v>4948458</v>
      </c>
      <c r="J35" s="12">
        <v>534</v>
      </c>
      <c r="K35" s="13">
        <v>16303979</v>
      </c>
      <c r="L35" s="16">
        <f t="shared" si="19"/>
        <v>1903</v>
      </c>
      <c r="M35" s="16">
        <f t="shared" si="19"/>
        <v>58137468</v>
      </c>
    </row>
    <row r="36" spans="1:13" ht="15.75" x14ac:dyDescent="0.25">
      <c r="A36" s="10" t="s">
        <v>7</v>
      </c>
      <c r="B36" s="11">
        <v>734</v>
      </c>
      <c r="C36" s="11">
        <v>22451112</v>
      </c>
      <c r="D36" s="11">
        <v>244</v>
      </c>
      <c r="E36" s="11">
        <v>7448864</v>
      </c>
      <c r="F36" s="11">
        <v>229</v>
      </c>
      <c r="G36" s="11">
        <v>6985055</v>
      </c>
      <c r="H36" s="12">
        <v>162</v>
      </c>
      <c r="I36" s="12">
        <v>4948458</v>
      </c>
      <c r="J36" s="12">
        <v>534</v>
      </c>
      <c r="K36" s="13">
        <v>16303979</v>
      </c>
      <c r="L36" s="16">
        <f t="shared" si="19"/>
        <v>1903</v>
      </c>
      <c r="M36" s="16">
        <f t="shared" si="19"/>
        <v>58137468</v>
      </c>
    </row>
    <row r="37" spans="1:13" ht="15.75" x14ac:dyDescent="0.25">
      <c r="A37" s="10" t="s">
        <v>8</v>
      </c>
      <c r="B37" s="11">
        <v>736</v>
      </c>
      <c r="C37" s="11">
        <v>22451110</v>
      </c>
      <c r="D37" s="11">
        <v>242</v>
      </c>
      <c r="E37" s="11">
        <v>7448864</v>
      </c>
      <c r="F37" s="11">
        <v>229</v>
      </c>
      <c r="G37" s="11">
        <v>6985054</v>
      </c>
      <c r="H37" s="12">
        <v>162</v>
      </c>
      <c r="I37" s="12">
        <v>4948457</v>
      </c>
      <c r="J37" s="12">
        <v>534</v>
      </c>
      <c r="K37" s="13">
        <v>16303980</v>
      </c>
      <c r="L37" s="16">
        <f t="shared" si="19"/>
        <v>1903</v>
      </c>
      <c r="M37" s="16">
        <f t="shared" si="19"/>
        <v>58137465</v>
      </c>
    </row>
    <row r="38" spans="1:13" ht="15.75" x14ac:dyDescent="0.25">
      <c r="A38" s="18" t="s">
        <v>20</v>
      </c>
      <c r="B38" s="14">
        <f>SUM(B39:B42)</f>
        <v>1472</v>
      </c>
      <c r="C38" s="14">
        <f t="shared" ref="C38:K38" si="20">SUM(C39:C42)</f>
        <v>84866712</v>
      </c>
      <c r="D38" s="14">
        <f t="shared" si="20"/>
        <v>510</v>
      </c>
      <c r="E38" s="14">
        <f t="shared" si="20"/>
        <v>30829730</v>
      </c>
      <c r="F38" s="14">
        <f t="shared" si="20"/>
        <v>345</v>
      </c>
      <c r="G38" s="14">
        <f t="shared" si="20"/>
        <v>20382347</v>
      </c>
      <c r="H38" s="14">
        <f t="shared" si="20"/>
        <v>99</v>
      </c>
      <c r="I38" s="14">
        <f t="shared" si="20"/>
        <v>6145438</v>
      </c>
      <c r="J38" s="14">
        <f t="shared" si="20"/>
        <v>449</v>
      </c>
      <c r="K38" s="14">
        <f t="shared" si="20"/>
        <v>26926759</v>
      </c>
      <c r="L38" s="17">
        <f>B38+D38+F38+H38+J38</f>
        <v>2875</v>
      </c>
      <c r="M38" s="17">
        <f>C38+E38+G38+I38+K38</f>
        <v>169150986</v>
      </c>
    </row>
    <row r="39" spans="1:13" ht="15.75" x14ac:dyDescent="0.25">
      <c r="A39" s="10" t="s">
        <v>5</v>
      </c>
      <c r="B39" s="11">
        <v>337</v>
      </c>
      <c r="C39" s="11">
        <v>16019094</v>
      </c>
      <c r="D39" s="11">
        <v>118</v>
      </c>
      <c r="E39" s="11">
        <v>7053041</v>
      </c>
      <c r="F39" s="11">
        <v>54</v>
      </c>
      <c r="G39" s="11">
        <v>2673242</v>
      </c>
      <c r="H39" s="12">
        <v>14</v>
      </c>
      <c r="I39" s="12">
        <v>911605</v>
      </c>
      <c r="J39" s="12">
        <v>97</v>
      </c>
      <c r="K39" s="13">
        <v>5536842</v>
      </c>
      <c r="L39" s="16">
        <f t="shared" ref="L39:M42" si="21">B39+D39+F39+H39+J39</f>
        <v>620</v>
      </c>
      <c r="M39" s="16">
        <f t="shared" si="21"/>
        <v>32193824</v>
      </c>
    </row>
    <row r="40" spans="1:13" ht="15.75" x14ac:dyDescent="0.25">
      <c r="A40" s="10" t="s">
        <v>6</v>
      </c>
      <c r="B40" s="11">
        <v>378</v>
      </c>
      <c r="C40" s="11">
        <v>22949206</v>
      </c>
      <c r="D40" s="11">
        <v>131</v>
      </c>
      <c r="E40" s="11">
        <v>7925563</v>
      </c>
      <c r="F40" s="11">
        <v>97</v>
      </c>
      <c r="G40" s="11">
        <v>5903035</v>
      </c>
      <c r="H40" s="12">
        <v>29</v>
      </c>
      <c r="I40" s="12">
        <v>1744611</v>
      </c>
      <c r="J40" s="12">
        <v>117</v>
      </c>
      <c r="K40" s="13">
        <v>7129972</v>
      </c>
      <c r="L40" s="16">
        <f t="shared" si="21"/>
        <v>752</v>
      </c>
      <c r="M40" s="16">
        <f t="shared" si="21"/>
        <v>45652387</v>
      </c>
    </row>
    <row r="41" spans="1:13" ht="15.75" x14ac:dyDescent="0.25">
      <c r="A41" s="10" t="s">
        <v>7</v>
      </c>
      <c r="B41" s="11">
        <v>378</v>
      </c>
      <c r="C41" s="11">
        <v>22949206</v>
      </c>
      <c r="D41" s="11">
        <v>131</v>
      </c>
      <c r="E41" s="11">
        <v>7925563</v>
      </c>
      <c r="F41" s="11">
        <v>97</v>
      </c>
      <c r="G41" s="11">
        <v>5903035</v>
      </c>
      <c r="H41" s="12">
        <v>29</v>
      </c>
      <c r="I41" s="12">
        <v>1744611</v>
      </c>
      <c r="J41" s="12">
        <v>117</v>
      </c>
      <c r="K41" s="13">
        <v>7129972</v>
      </c>
      <c r="L41" s="16">
        <f t="shared" si="21"/>
        <v>752</v>
      </c>
      <c r="M41" s="16">
        <f t="shared" si="21"/>
        <v>45652387</v>
      </c>
    </row>
    <row r="42" spans="1:13" ht="15.75" x14ac:dyDescent="0.25">
      <c r="A42" s="10" t="s">
        <v>8</v>
      </c>
      <c r="B42" s="11">
        <v>379</v>
      </c>
      <c r="C42" s="11">
        <v>22949206</v>
      </c>
      <c r="D42" s="11">
        <v>130</v>
      </c>
      <c r="E42" s="11">
        <v>7925563</v>
      </c>
      <c r="F42" s="11">
        <v>97</v>
      </c>
      <c r="G42" s="11">
        <v>5903035</v>
      </c>
      <c r="H42" s="12">
        <v>27</v>
      </c>
      <c r="I42" s="12">
        <v>1744611</v>
      </c>
      <c r="J42" s="12">
        <v>118</v>
      </c>
      <c r="K42" s="13">
        <v>7129973</v>
      </c>
      <c r="L42" s="16">
        <f t="shared" si="21"/>
        <v>751</v>
      </c>
      <c r="M42" s="16">
        <f t="shared" si="21"/>
        <v>45652388</v>
      </c>
    </row>
    <row r="43" spans="1:13" ht="15.75" x14ac:dyDescent="0.25">
      <c r="A43" s="231" t="s">
        <v>253</v>
      </c>
      <c r="B43" s="230"/>
      <c r="C43" s="230"/>
      <c r="D43" s="230"/>
      <c r="E43" s="230"/>
      <c r="F43" s="230"/>
      <c r="G43" s="230"/>
      <c r="H43" s="230"/>
      <c r="I43" s="230"/>
      <c r="J43" s="230"/>
      <c r="K43" s="230"/>
      <c r="L43" s="230"/>
      <c r="M43" s="230"/>
    </row>
    <row r="44" spans="1:13" ht="15.75" x14ac:dyDescent="0.25">
      <c r="A44" s="18" t="s">
        <v>26</v>
      </c>
      <c r="B44" s="14">
        <f>SUM(B45:B48)</f>
        <v>14481</v>
      </c>
      <c r="C44" s="14">
        <f t="shared" ref="C44:K44" si="22">SUM(C45:C48)</f>
        <v>21434431</v>
      </c>
      <c r="D44" s="14">
        <f t="shared" si="22"/>
        <v>1969</v>
      </c>
      <c r="E44" s="14">
        <f t="shared" si="22"/>
        <v>2853995</v>
      </c>
      <c r="F44" s="14">
        <f t="shared" si="22"/>
        <v>1518</v>
      </c>
      <c r="G44" s="14">
        <f t="shared" si="22"/>
        <v>2189949</v>
      </c>
      <c r="H44" s="14">
        <f t="shared" si="22"/>
        <v>1671</v>
      </c>
      <c r="I44" s="14">
        <f t="shared" si="22"/>
        <v>2446064</v>
      </c>
      <c r="J44" s="14">
        <f t="shared" si="22"/>
        <v>4342</v>
      </c>
      <c r="K44" s="14">
        <f t="shared" si="22"/>
        <v>6257227</v>
      </c>
      <c r="L44" s="17">
        <f>B44+D44+F44+H44+J44</f>
        <v>23981</v>
      </c>
      <c r="M44" s="17">
        <f>C44+E44+G44+I44+K44</f>
        <v>35181666</v>
      </c>
    </row>
    <row r="45" spans="1:13" ht="15.75" x14ac:dyDescent="0.25">
      <c r="A45" s="10" t="s">
        <v>5</v>
      </c>
      <c r="B45" s="11">
        <v>4913</v>
      </c>
      <c r="C45" s="11">
        <v>7069350</v>
      </c>
      <c r="D45" s="11">
        <v>685</v>
      </c>
      <c r="E45" s="11">
        <v>924410</v>
      </c>
      <c r="F45" s="11">
        <v>529</v>
      </c>
      <c r="G45" s="11">
        <v>704792</v>
      </c>
      <c r="H45" s="12">
        <v>590</v>
      </c>
      <c r="I45" s="12">
        <v>823394</v>
      </c>
      <c r="J45" s="12">
        <v>1495</v>
      </c>
      <c r="K45" s="13">
        <v>1982565</v>
      </c>
      <c r="L45" s="16">
        <f t="shared" ref="L45:M53" si="23">B45+D45+F45+H45+J45</f>
        <v>8212</v>
      </c>
      <c r="M45" s="16">
        <f t="shared" si="23"/>
        <v>11504511</v>
      </c>
    </row>
    <row r="46" spans="1:13" ht="15.75" x14ac:dyDescent="0.25">
      <c r="A46" s="10" t="s">
        <v>6</v>
      </c>
      <c r="B46" s="11">
        <v>3768</v>
      </c>
      <c r="C46" s="11">
        <v>5528339</v>
      </c>
      <c r="D46" s="11">
        <v>506</v>
      </c>
      <c r="E46" s="11">
        <v>742593</v>
      </c>
      <c r="F46" s="11">
        <v>390</v>
      </c>
      <c r="G46" s="11">
        <v>571556</v>
      </c>
      <c r="H46" s="12">
        <v>426</v>
      </c>
      <c r="I46" s="12">
        <v>624478</v>
      </c>
      <c r="J46" s="12">
        <v>1121</v>
      </c>
      <c r="K46" s="13">
        <v>1645085</v>
      </c>
      <c r="L46" s="16">
        <f t="shared" si="23"/>
        <v>6211</v>
      </c>
      <c r="M46" s="16">
        <f t="shared" si="23"/>
        <v>9112051</v>
      </c>
    </row>
    <row r="47" spans="1:13" ht="15.75" x14ac:dyDescent="0.25">
      <c r="A47" s="10" t="s">
        <v>7</v>
      </c>
      <c r="B47" s="11">
        <v>2685</v>
      </c>
      <c r="C47" s="11">
        <v>4102466</v>
      </c>
      <c r="D47" s="11">
        <v>360</v>
      </c>
      <c r="E47" s="11">
        <v>551062</v>
      </c>
      <c r="F47" s="11">
        <v>278</v>
      </c>
      <c r="G47" s="11">
        <v>424140</v>
      </c>
      <c r="H47" s="12">
        <v>304</v>
      </c>
      <c r="I47" s="12">
        <v>463412</v>
      </c>
      <c r="J47" s="12">
        <v>799</v>
      </c>
      <c r="K47" s="13">
        <v>1220783</v>
      </c>
      <c r="L47" s="16">
        <f t="shared" si="23"/>
        <v>4426</v>
      </c>
      <c r="M47" s="16">
        <f t="shared" si="23"/>
        <v>6761863</v>
      </c>
    </row>
    <row r="48" spans="1:13" ht="15.75" x14ac:dyDescent="0.25">
      <c r="A48" s="10" t="s">
        <v>8</v>
      </c>
      <c r="B48" s="11">
        <v>3115</v>
      </c>
      <c r="C48" s="11">
        <v>4734276</v>
      </c>
      <c r="D48" s="11">
        <v>418</v>
      </c>
      <c r="E48" s="11">
        <v>635930</v>
      </c>
      <c r="F48" s="11">
        <v>321</v>
      </c>
      <c r="G48" s="11">
        <v>489461</v>
      </c>
      <c r="H48" s="12">
        <v>351</v>
      </c>
      <c r="I48" s="12">
        <v>534780</v>
      </c>
      <c r="J48" s="12">
        <v>927</v>
      </c>
      <c r="K48" s="13">
        <v>1408794</v>
      </c>
      <c r="L48" s="16">
        <f t="shared" si="23"/>
        <v>5132</v>
      </c>
      <c r="M48" s="16">
        <f t="shared" si="23"/>
        <v>7803241</v>
      </c>
    </row>
    <row r="49" spans="1:13" ht="15.75" x14ac:dyDescent="0.25">
      <c r="A49" s="18" t="s">
        <v>251</v>
      </c>
      <c r="B49" s="14">
        <f>SUM(B50:B53)</f>
        <v>4110</v>
      </c>
      <c r="C49" s="14">
        <f t="shared" ref="C49:K49" si="24">SUM(C50:C53)</f>
        <v>2140326</v>
      </c>
      <c r="D49" s="14">
        <f t="shared" si="24"/>
        <v>456</v>
      </c>
      <c r="E49" s="14">
        <f t="shared" si="24"/>
        <v>235919</v>
      </c>
      <c r="F49" s="14">
        <f t="shared" si="24"/>
        <v>325</v>
      </c>
      <c r="G49" s="14">
        <f t="shared" si="24"/>
        <v>167296</v>
      </c>
      <c r="H49" s="14">
        <f t="shared" si="24"/>
        <v>460</v>
      </c>
      <c r="I49" s="14">
        <f t="shared" si="24"/>
        <v>240082</v>
      </c>
      <c r="J49" s="14">
        <f t="shared" si="24"/>
        <v>1032</v>
      </c>
      <c r="K49" s="14">
        <f t="shared" si="24"/>
        <v>543262</v>
      </c>
      <c r="L49" s="17">
        <f t="shared" si="23"/>
        <v>6383</v>
      </c>
      <c r="M49" s="17">
        <f t="shared" si="23"/>
        <v>3326885</v>
      </c>
    </row>
    <row r="50" spans="1:13" ht="15.75" x14ac:dyDescent="0.25">
      <c r="A50" s="10" t="s">
        <v>5</v>
      </c>
      <c r="B50" s="11">
        <v>1244</v>
      </c>
      <c r="C50" s="11">
        <v>652373</v>
      </c>
      <c r="D50" s="11">
        <v>140</v>
      </c>
      <c r="E50" s="11">
        <v>71775</v>
      </c>
      <c r="F50" s="11">
        <v>107</v>
      </c>
      <c r="G50" s="11">
        <v>54720</v>
      </c>
      <c r="H50" s="12">
        <v>130</v>
      </c>
      <c r="I50" s="12">
        <v>69643</v>
      </c>
      <c r="J50" s="12">
        <v>314</v>
      </c>
      <c r="K50" s="13">
        <v>170910</v>
      </c>
      <c r="L50" s="16">
        <f t="shared" si="23"/>
        <v>1935</v>
      </c>
      <c r="M50" s="16">
        <f t="shared" si="23"/>
        <v>1019421</v>
      </c>
    </row>
    <row r="51" spans="1:13" ht="15.75" x14ac:dyDescent="0.25">
      <c r="A51" s="10" t="s">
        <v>6</v>
      </c>
      <c r="B51" s="11">
        <v>1066</v>
      </c>
      <c r="C51" s="11">
        <v>555638</v>
      </c>
      <c r="D51" s="11">
        <v>118</v>
      </c>
      <c r="E51" s="11">
        <v>61295</v>
      </c>
      <c r="F51" s="11">
        <v>81</v>
      </c>
      <c r="G51" s="11">
        <v>42039</v>
      </c>
      <c r="H51" s="12">
        <v>122</v>
      </c>
      <c r="I51" s="12">
        <v>63646</v>
      </c>
      <c r="J51" s="12">
        <v>267</v>
      </c>
      <c r="K51" s="13">
        <v>139045</v>
      </c>
      <c r="L51" s="16">
        <f t="shared" si="23"/>
        <v>1654</v>
      </c>
      <c r="M51" s="16">
        <f t="shared" si="23"/>
        <v>861663</v>
      </c>
    </row>
    <row r="52" spans="1:13" ht="15.75" x14ac:dyDescent="0.25">
      <c r="A52" s="10" t="s">
        <v>7</v>
      </c>
      <c r="B52" s="11">
        <v>839</v>
      </c>
      <c r="C52" s="11">
        <v>434406</v>
      </c>
      <c r="D52" s="11">
        <v>92</v>
      </c>
      <c r="E52" s="11">
        <v>47922</v>
      </c>
      <c r="F52" s="11">
        <v>64</v>
      </c>
      <c r="G52" s="11">
        <v>32866</v>
      </c>
      <c r="H52" s="12">
        <v>97</v>
      </c>
      <c r="I52" s="12">
        <v>49760</v>
      </c>
      <c r="J52" s="12">
        <v>211</v>
      </c>
      <c r="K52" s="13">
        <v>108708</v>
      </c>
      <c r="L52" s="16">
        <f t="shared" si="23"/>
        <v>1303</v>
      </c>
      <c r="M52" s="16">
        <f t="shared" si="23"/>
        <v>673662</v>
      </c>
    </row>
    <row r="53" spans="1:13" ht="15.75" x14ac:dyDescent="0.25">
      <c r="A53" s="10" t="s">
        <v>8</v>
      </c>
      <c r="B53" s="11">
        <v>961</v>
      </c>
      <c r="C53" s="11">
        <v>497909</v>
      </c>
      <c r="D53" s="11">
        <v>106</v>
      </c>
      <c r="E53" s="11">
        <v>54927</v>
      </c>
      <c r="F53" s="11">
        <v>73</v>
      </c>
      <c r="G53" s="11">
        <v>37671</v>
      </c>
      <c r="H53" s="12">
        <v>111</v>
      </c>
      <c r="I53" s="12">
        <v>57033</v>
      </c>
      <c r="J53" s="12">
        <v>240</v>
      </c>
      <c r="K53" s="13">
        <v>124599</v>
      </c>
      <c r="L53" s="16">
        <f t="shared" si="23"/>
        <v>1491</v>
      </c>
      <c r="M53" s="16">
        <f t="shared" si="23"/>
        <v>772139</v>
      </c>
    </row>
    <row r="54" spans="1:13" ht="15.75" x14ac:dyDescent="0.25">
      <c r="A54" s="18" t="s">
        <v>252</v>
      </c>
      <c r="B54" s="14">
        <f>SUM(B55:B58)</f>
        <v>1412</v>
      </c>
      <c r="C54" s="14">
        <f t="shared" ref="C54:K54" si="25">SUM(C55:C58)</f>
        <v>1806969</v>
      </c>
      <c r="D54" s="14">
        <f t="shared" si="25"/>
        <v>148</v>
      </c>
      <c r="E54" s="14">
        <f t="shared" si="25"/>
        <v>228489</v>
      </c>
      <c r="F54" s="14">
        <f t="shared" si="25"/>
        <v>240</v>
      </c>
      <c r="G54" s="14">
        <f t="shared" si="25"/>
        <v>345711</v>
      </c>
      <c r="H54" s="14">
        <f t="shared" si="25"/>
        <v>274</v>
      </c>
      <c r="I54" s="14">
        <f t="shared" si="25"/>
        <v>374218</v>
      </c>
      <c r="J54" s="14">
        <f t="shared" si="25"/>
        <v>392</v>
      </c>
      <c r="K54" s="14">
        <f t="shared" si="25"/>
        <v>575656</v>
      </c>
      <c r="L54" s="17">
        <f>B54+D54+F54+H54+J54</f>
        <v>2466</v>
      </c>
      <c r="M54" s="17">
        <f>C54+E54+G54+I54+K54</f>
        <v>3331043</v>
      </c>
    </row>
    <row r="55" spans="1:13" ht="15.75" x14ac:dyDescent="0.25">
      <c r="A55" s="10" t="s">
        <v>5</v>
      </c>
      <c r="B55" s="11">
        <v>484</v>
      </c>
      <c r="C55" s="11">
        <v>681892</v>
      </c>
      <c r="D55" s="11">
        <v>42</v>
      </c>
      <c r="E55" s="11">
        <v>98297</v>
      </c>
      <c r="F55" s="11">
        <v>56</v>
      </c>
      <c r="G55" s="11">
        <v>122504</v>
      </c>
      <c r="H55" s="12">
        <v>69</v>
      </c>
      <c r="I55" s="12">
        <v>125173</v>
      </c>
      <c r="J55" s="12">
        <v>90</v>
      </c>
      <c r="K55" s="13">
        <v>207848</v>
      </c>
      <c r="L55" s="16">
        <f t="shared" ref="L55:M58" si="26">B55+D55+F55+H55+J55</f>
        <v>741</v>
      </c>
      <c r="M55" s="16">
        <f t="shared" si="26"/>
        <v>1235714</v>
      </c>
    </row>
    <row r="56" spans="1:13" ht="15.75" x14ac:dyDescent="0.25">
      <c r="A56" s="10" t="s">
        <v>6</v>
      </c>
      <c r="B56" s="11">
        <v>332</v>
      </c>
      <c r="C56" s="11">
        <v>448756</v>
      </c>
      <c r="D56" s="11">
        <v>38</v>
      </c>
      <c r="E56" s="11">
        <v>51929</v>
      </c>
      <c r="F56" s="11">
        <v>66</v>
      </c>
      <c r="G56" s="11">
        <v>89030</v>
      </c>
      <c r="H56" s="12">
        <v>74</v>
      </c>
      <c r="I56" s="12">
        <v>99336</v>
      </c>
      <c r="J56" s="12">
        <v>109</v>
      </c>
      <c r="K56" s="13">
        <v>146707</v>
      </c>
      <c r="L56" s="16">
        <f t="shared" si="26"/>
        <v>619</v>
      </c>
      <c r="M56" s="16">
        <f t="shared" si="26"/>
        <v>835758</v>
      </c>
    </row>
    <row r="57" spans="1:13" ht="15.75" x14ac:dyDescent="0.25">
      <c r="A57" s="10" t="s">
        <v>7</v>
      </c>
      <c r="B57" s="11">
        <v>305</v>
      </c>
      <c r="C57" s="11">
        <v>347013</v>
      </c>
      <c r="D57" s="11">
        <v>35</v>
      </c>
      <c r="E57" s="11">
        <v>40156</v>
      </c>
      <c r="F57" s="11">
        <v>60</v>
      </c>
      <c r="G57" s="11">
        <v>68845</v>
      </c>
      <c r="H57" s="12">
        <v>67</v>
      </c>
      <c r="I57" s="12">
        <v>76814</v>
      </c>
      <c r="J57" s="12">
        <v>99</v>
      </c>
      <c r="K57" s="13">
        <v>113445</v>
      </c>
      <c r="L57" s="16">
        <f t="shared" si="26"/>
        <v>566</v>
      </c>
      <c r="M57" s="16">
        <f t="shared" si="26"/>
        <v>646273</v>
      </c>
    </row>
    <row r="58" spans="1:13" ht="15.75" x14ac:dyDescent="0.25">
      <c r="A58" s="10" t="s">
        <v>8</v>
      </c>
      <c r="B58" s="11">
        <v>291</v>
      </c>
      <c r="C58" s="11">
        <v>329308</v>
      </c>
      <c r="D58" s="11">
        <v>33</v>
      </c>
      <c r="E58" s="11">
        <v>38107</v>
      </c>
      <c r="F58" s="11">
        <v>58</v>
      </c>
      <c r="G58" s="11">
        <v>65332</v>
      </c>
      <c r="H58" s="12">
        <v>64</v>
      </c>
      <c r="I58" s="12">
        <v>72895</v>
      </c>
      <c r="J58" s="12">
        <v>94</v>
      </c>
      <c r="K58" s="13">
        <v>107656</v>
      </c>
      <c r="L58" s="16">
        <f t="shared" si="26"/>
        <v>540</v>
      </c>
      <c r="M58" s="16">
        <f t="shared" si="26"/>
        <v>613298</v>
      </c>
    </row>
  </sheetData>
  <mergeCells count="9">
    <mergeCell ref="K1:M1"/>
    <mergeCell ref="A2:M2"/>
    <mergeCell ref="L3:M3"/>
    <mergeCell ref="A3:A4"/>
    <mergeCell ref="B3:C3"/>
    <mergeCell ref="H3:I3"/>
    <mergeCell ref="J3:K3"/>
    <mergeCell ref="D3:E3"/>
    <mergeCell ref="F3:G3"/>
  </mergeCells>
  <pageMargins left="0.7" right="0.7" top="0.75" bottom="0.75" header="0.3" footer="0.3"/>
  <pageSetup paperSize="9" scale="68" orientation="landscape" r:id="rId1"/>
  <rowBreaks count="1" manualBreakCount="1">
    <brk id="26" max="1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view="pageBreakPreview" zoomScale="96" zoomScaleNormal="100" zoomScaleSheetLayoutView="96" workbookViewId="0">
      <selection activeCell="A2" sqref="A2:G2"/>
    </sheetView>
  </sheetViews>
  <sheetFormatPr defaultRowHeight="15" x14ac:dyDescent="0.25"/>
  <cols>
    <col min="1" max="1" width="37.7109375" customWidth="1"/>
    <col min="3" max="3" width="14.5703125" customWidth="1"/>
    <col min="5" max="5" width="13.28515625" customWidth="1"/>
    <col min="7" max="7" width="14.28515625" customWidth="1"/>
  </cols>
  <sheetData>
    <row r="1" spans="1:8" ht="45.75" customHeight="1" x14ac:dyDescent="0.25">
      <c r="E1" s="244" t="s">
        <v>243</v>
      </c>
      <c r="F1" s="244"/>
      <c r="G1" s="244"/>
      <c r="H1" s="201"/>
    </row>
    <row r="2" spans="1:8" ht="63" customHeight="1" x14ac:dyDescent="0.25">
      <c r="A2" s="257" t="s">
        <v>255</v>
      </c>
      <c r="B2" s="257"/>
      <c r="C2" s="257"/>
      <c r="D2" s="257"/>
      <c r="E2" s="257"/>
      <c r="F2" s="257"/>
      <c r="G2" s="257"/>
    </row>
    <row r="3" spans="1:8" ht="35.25" customHeight="1" x14ac:dyDescent="0.25">
      <c r="A3" s="240" t="s">
        <v>18</v>
      </c>
      <c r="B3" s="242" t="s">
        <v>15</v>
      </c>
      <c r="C3" s="243"/>
      <c r="D3" s="255" t="s">
        <v>16</v>
      </c>
      <c r="E3" s="255"/>
      <c r="F3" s="242" t="s">
        <v>17</v>
      </c>
      <c r="G3" s="243"/>
    </row>
    <row r="4" spans="1:8" ht="15.75" x14ac:dyDescent="0.25">
      <c r="A4" s="241"/>
      <c r="B4" s="9" t="s">
        <v>0</v>
      </c>
      <c r="C4" s="9" t="s">
        <v>1</v>
      </c>
      <c r="D4" s="9" t="s">
        <v>0</v>
      </c>
      <c r="E4" s="9" t="s">
        <v>1</v>
      </c>
      <c r="F4" s="9" t="s">
        <v>0</v>
      </c>
      <c r="G4" s="9" t="s">
        <v>1</v>
      </c>
    </row>
    <row r="5" spans="1:8" ht="39.75" customHeight="1" x14ac:dyDescent="0.25">
      <c r="A5" s="207" t="s">
        <v>216</v>
      </c>
      <c r="B5" s="205"/>
      <c r="C5" s="205"/>
      <c r="D5" s="205"/>
      <c r="E5" s="205"/>
      <c r="F5" s="205"/>
      <c r="G5" s="205"/>
    </row>
    <row r="6" spans="1:8" ht="27" customHeight="1" x14ac:dyDescent="0.25">
      <c r="A6" s="18" t="s">
        <v>19</v>
      </c>
      <c r="B6" s="14">
        <f>SUM(B7:B10)</f>
        <v>4500</v>
      </c>
      <c r="C6" s="14">
        <f t="shared" ref="C6:G6" si="0">SUM(C7:C10)</f>
        <v>16233000</v>
      </c>
      <c r="D6" s="14">
        <f t="shared" si="0"/>
        <v>0</v>
      </c>
      <c r="E6" s="14">
        <f t="shared" si="0"/>
        <v>0</v>
      </c>
      <c r="F6" s="14">
        <f t="shared" si="0"/>
        <v>4500</v>
      </c>
      <c r="G6" s="14">
        <f t="shared" si="0"/>
        <v>16233000</v>
      </c>
    </row>
    <row r="7" spans="1:8" ht="15.75" customHeight="1" x14ac:dyDescent="0.25">
      <c r="A7" s="10" t="s">
        <v>5</v>
      </c>
      <c r="B7" s="11">
        <v>1126</v>
      </c>
      <c r="C7" s="11">
        <v>4058250</v>
      </c>
      <c r="D7" s="15">
        <v>-206</v>
      </c>
      <c r="E7" s="15">
        <v>-732896</v>
      </c>
      <c r="F7" s="12">
        <v>920</v>
      </c>
      <c r="G7" s="13">
        <v>3325354</v>
      </c>
    </row>
    <row r="8" spans="1:8" ht="15.75" customHeight="1" x14ac:dyDescent="0.25">
      <c r="A8" s="10" t="s">
        <v>6</v>
      </c>
      <c r="B8" s="11">
        <v>1126</v>
      </c>
      <c r="C8" s="11">
        <v>4058250</v>
      </c>
      <c r="D8" s="15">
        <v>254</v>
      </c>
      <c r="E8" s="15">
        <v>919785</v>
      </c>
      <c r="F8" s="12">
        <v>1380</v>
      </c>
      <c r="G8" s="13">
        <v>4978035</v>
      </c>
    </row>
    <row r="9" spans="1:8" ht="15.75" customHeight="1" x14ac:dyDescent="0.25">
      <c r="A9" s="10" t="s">
        <v>7</v>
      </c>
      <c r="B9" s="11">
        <v>1126</v>
      </c>
      <c r="C9" s="11">
        <v>4058250</v>
      </c>
      <c r="D9" s="15">
        <v>-26</v>
      </c>
      <c r="E9" s="15">
        <v>-93444</v>
      </c>
      <c r="F9" s="12">
        <v>1100</v>
      </c>
      <c r="G9" s="13">
        <v>3964806</v>
      </c>
    </row>
    <row r="10" spans="1:8" ht="16.5" customHeight="1" x14ac:dyDescent="0.25">
      <c r="A10" s="10" t="s">
        <v>8</v>
      </c>
      <c r="B10" s="11">
        <v>1122</v>
      </c>
      <c r="C10" s="11">
        <v>4058250</v>
      </c>
      <c r="D10" s="15">
        <v>-22</v>
      </c>
      <c r="E10" s="15">
        <v>-93445</v>
      </c>
      <c r="F10" s="12">
        <v>1100</v>
      </c>
      <c r="G10" s="13">
        <v>3964805</v>
      </c>
    </row>
    <row r="11" spans="1:8" ht="31.5" customHeight="1" x14ac:dyDescent="0.25">
      <c r="A11" s="18" t="s">
        <v>20</v>
      </c>
      <c r="B11" s="14">
        <f>SUM(B12:B15)</f>
        <v>400</v>
      </c>
      <c r="C11" s="14">
        <f t="shared" ref="C11" si="1">SUM(C12:C15)</f>
        <v>49043120</v>
      </c>
      <c r="D11" s="14">
        <f t="shared" ref="D11" si="2">SUM(D12:D15)</f>
        <v>0</v>
      </c>
      <c r="E11" s="14">
        <f t="shared" ref="E11" si="3">SUM(E12:E15)</f>
        <v>0</v>
      </c>
      <c r="F11" s="14">
        <f t="shared" ref="F11" si="4">SUM(F12:F15)</f>
        <v>400</v>
      </c>
      <c r="G11" s="14">
        <f t="shared" ref="G11" si="5">SUM(G12:G15)</f>
        <v>49043120</v>
      </c>
    </row>
    <row r="12" spans="1:8" ht="15.75" x14ac:dyDescent="0.25">
      <c r="A12" s="10" t="s">
        <v>5</v>
      </c>
      <c r="B12" s="11">
        <v>101</v>
      </c>
      <c r="C12" s="11">
        <v>12260781</v>
      </c>
      <c r="D12" s="15">
        <v>-70</v>
      </c>
      <c r="E12" s="15">
        <v>-8652892</v>
      </c>
      <c r="F12" s="12">
        <v>31</v>
      </c>
      <c r="G12" s="13">
        <v>3607889</v>
      </c>
    </row>
    <row r="13" spans="1:8" ht="15.75" x14ac:dyDescent="0.25">
      <c r="A13" s="10" t="s">
        <v>6</v>
      </c>
      <c r="B13" s="11">
        <v>101</v>
      </c>
      <c r="C13" s="11">
        <v>12260781</v>
      </c>
      <c r="D13" s="15">
        <v>49</v>
      </c>
      <c r="E13" s="15">
        <v>6130389</v>
      </c>
      <c r="F13" s="12">
        <v>150</v>
      </c>
      <c r="G13" s="13">
        <v>18391170</v>
      </c>
    </row>
    <row r="14" spans="1:8" ht="15.75" x14ac:dyDescent="0.25">
      <c r="A14" s="10" t="s">
        <v>7</v>
      </c>
      <c r="B14" s="11">
        <v>101</v>
      </c>
      <c r="C14" s="11">
        <v>12260781</v>
      </c>
      <c r="D14" s="15">
        <v>49</v>
      </c>
      <c r="E14" s="15">
        <v>6130389</v>
      </c>
      <c r="F14" s="12">
        <v>150</v>
      </c>
      <c r="G14" s="13">
        <v>18391170</v>
      </c>
    </row>
    <row r="15" spans="1:8" ht="15.75" x14ac:dyDescent="0.25">
      <c r="A15" s="10" t="s">
        <v>8</v>
      </c>
      <c r="B15" s="11">
        <v>97</v>
      </c>
      <c r="C15" s="11">
        <v>12260777</v>
      </c>
      <c r="D15" s="15">
        <v>-28</v>
      </c>
      <c r="E15" s="15">
        <v>-3607886</v>
      </c>
      <c r="F15" s="12">
        <v>69</v>
      </c>
      <c r="G15" s="13">
        <v>8652891</v>
      </c>
    </row>
    <row r="16" spans="1:8" ht="22.5" customHeight="1" x14ac:dyDescent="0.25">
      <c r="A16" s="206" t="s">
        <v>217</v>
      </c>
      <c r="B16" s="203"/>
      <c r="C16" s="203"/>
      <c r="D16" s="203"/>
      <c r="E16" s="203"/>
      <c r="F16" s="203"/>
      <c r="G16" s="203"/>
    </row>
    <row r="17" spans="1:7" ht="31.5" x14ac:dyDescent="0.25">
      <c r="A17" s="18" t="s">
        <v>26</v>
      </c>
      <c r="B17" s="14">
        <f>SUM(B18:B21)</f>
        <v>20745</v>
      </c>
      <c r="C17" s="14">
        <f t="shared" ref="C17:G17" si="6">SUM(C18:C21)</f>
        <v>32328267</v>
      </c>
      <c r="D17" s="14">
        <f t="shared" si="6"/>
        <v>0</v>
      </c>
      <c r="E17" s="14">
        <f t="shared" si="6"/>
        <v>0</v>
      </c>
      <c r="F17" s="14">
        <f t="shared" si="6"/>
        <v>20745</v>
      </c>
      <c r="G17" s="14">
        <f t="shared" si="6"/>
        <v>32328267</v>
      </c>
    </row>
    <row r="18" spans="1:7" ht="15.75" x14ac:dyDescent="0.25">
      <c r="A18" s="10" t="s">
        <v>5</v>
      </c>
      <c r="B18" s="11">
        <v>5028</v>
      </c>
      <c r="C18" s="11">
        <v>7836373</v>
      </c>
      <c r="D18" s="15">
        <v>1212</v>
      </c>
      <c r="E18" s="15">
        <v>2023528</v>
      </c>
      <c r="F18" s="12">
        <v>6240</v>
      </c>
      <c r="G18" s="13">
        <v>9859901</v>
      </c>
    </row>
    <row r="19" spans="1:7" ht="15.75" x14ac:dyDescent="0.25">
      <c r="A19" s="10" t="s">
        <v>6</v>
      </c>
      <c r="B19" s="11">
        <v>5373</v>
      </c>
      <c r="C19" s="11">
        <v>8373022</v>
      </c>
      <c r="D19" s="15">
        <v>0</v>
      </c>
      <c r="E19" s="15">
        <v>0</v>
      </c>
      <c r="F19" s="11">
        <v>5373</v>
      </c>
      <c r="G19" s="11">
        <v>8373022</v>
      </c>
    </row>
    <row r="20" spans="1:7" ht="15.75" x14ac:dyDescent="0.25">
      <c r="A20" s="10" t="s">
        <v>7</v>
      </c>
      <c r="B20" s="11">
        <v>4865</v>
      </c>
      <c r="C20" s="11">
        <v>7580979</v>
      </c>
      <c r="D20" s="15">
        <v>0</v>
      </c>
      <c r="E20" s="15">
        <v>0</v>
      </c>
      <c r="F20" s="11">
        <v>4865</v>
      </c>
      <c r="G20" s="11">
        <v>7580979</v>
      </c>
    </row>
    <row r="21" spans="1:7" ht="15.75" x14ac:dyDescent="0.25">
      <c r="A21" s="10" t="s">
        <v>8</v>
      </c>
      <c r="B21" s="11">
        <v>5479</v>
      </c>
      <c r="C21" s="11">
        <v>8537893</v>
      </c>
      <c r="D21" s="15">
        <v>-1212</v>
      </c>
      <c r="E21" s="15">
        <v>-2023528</v>
      </c>
      <c r="F21" s="12">
        <v>4267</v>
      </c>
      <c r="G21" s="13">
        <v>6514365</v>
      </c>
    </row>
    <row r="22" spans="1:7" ht="31.5" x14ac:dyDescent="0.25">
      <c r="A22" s="18" t="s">
        <v>27</v>
      </c>
      <c r="B22" s="14">
        <f>SUM(B23:B26)</f>
        <v>15</v>
      </c>
      <c r="C22" s="23">
        <f t="shared" ref="C22:G22" si="7">SUM(C23:C26)</f>
        <v>1666374.3</v>
      </c>
      <c r="D22" s="14">
        <f t="shared" si="7"/>
        <v>0</v>
      </c>
      <c r="E22" s="14">
        <f t="shared" si="7"/>
        <v>0</v>
      </c>
      <c r="F22" s="14">
        <f t="shared" si="7"/>
        <v>15</v>
      </c>
      <c r="G22" s="23">
        <f t="shared" si="7"/>
        <v>1666374.3</v>
      </c>
    </row>
    <row r="23" spans="1:7" ht="15.75" x14ac:dyDescent="0.25">
      <c r="A23" s="10" t="s">
        <v>5</v>
      </c>
      <c r="B23" s="11">
        <v>4</v>
      </c>
      <c r="C23" s="22">
        <v>444366.48</v>
      </c>
      <c r="D23" s="15">
        <v>3</v>
      </c>
      <c r="E23" s="24">
        <v>333274.86</v>
      </c>
      <c r="F23" s="12">
        <f>B23+D23</f>
        <v>7</v>
      </c>
      <c r="G23" s="26">
        <f>C23+E23</f>
        <v>777641.34</v>
      </c>
    </row>
    <row r="24" spans="1:7" ht="15.75" x14ac:dyDescent="0.25">
      <c r="A24" s="10" t="s">
        <v>6</v>
      </c>
      <c r="B24" s="11">
        <v>4</v>
      </c>
      <c r="C24" s="22">
        <v>444366.48</v>
      </c>
      <c r="D24" s="15">
        <v>0</v>
      </c>
      <c r="E24" s="15">
        <v>0</v>
      </c>
      <c r="F24" s="12">
        <f t="shared" ref="F24:G26" si="8">B24+D24</f>
        <v>4</v>
      </c>
      <c r="G24" s="26">
        <f t="shared" si="8"/>
        <v>444366.48</v>
      </c>
    </row>
    <row r="25" spans="1:7" ht="15.75" x14ac:dyDescent="0.25">
      <c r="A25" s="10" t="s">
        <v>7</v>
      </c>
      <c r="B25" s="11">
        <v>4</v>
      </c>
      <c r="C25" s="22">
        <v>444366.48</v>
      </c>
      <c r="D25" s="15">
        <v>0</v>
      </c>
      <c r="E25" s="15">
        <v>0</v>
      </c>
      <c r="F25" s="12">
        <f t="shared" si="8"/>
        <v>4</v>
      </c>
      <c r="G25" s="26">
        <f t="shared" si="8"/>
        <v>444366.48</v>
      </c>
    </row>
    <row r="26" spans="1:7" ht="15.75" x14ac:dyDescent="0.25">
      <c r="A26" s="10" t="s">
        <v>8</v>
      </c>
      <c r="B26" s="11">
        <v>3</v>
      </c>
      <c r="C26" s="22">
        <v>333274.86</v>
      </c>
      <c r="D26" s="15">
        <v>-3</v>
      </c>
      <c r="E26" s="24">
        <v>-333274.86</v>
      </c>
      <c r="F26" s="12">
        <f t="shared" si="8"/>
        <v>0</v>
      </c>
      <c r="G26" s="26">
        <f t="shared" si="8"/>
        <v>0</v>
      </c>
    </row>
    <row r="27" spans="1:7" ht="47.25" x14ac:dyDescent="0.25">
      <c r="A27" s="208" t="s">
        <v>218</v>
      </c>
      <c r="B27" s="203"/>
      <c r="C27" s="203"/>
      <c r="D27" s="203"/>
      <c r="E27" s="203"/>
      <c r="F27" s="203"/>
      <c r="G27" s="203"/>
    </row>
    <row r="28" spans="1:7" ht="15.75" x14ac:dyDescent="0.25">
      <c r="A28" s="18" t="s">
        <v>29</v>
      </c>
      <c r="B28" s="14">
        <f>SUM(B29:B32)</f>
        <v>24500</v>
      </c>
      <c r="C28" s="14">
        <f t="shared" ref="C28:G28" si="9">SUM(C29:C32)</f>
        <v>18778000</v>
      </c>
      <c r="D28" s="14">
        <f t="shared" si="9"/>
        <v>0</v>
      </c>
      <c r="E28" s="14">
        <f t="shared" si="9"/>
        <v>0</v>
      </c>
      <c r="F28" s="14">
        <f t="shared" si="9"/>
        <v>24500</v>
      </c>
      <c r="G28" s="14">
        <f t="shared" si="9"/>
        <v>18778000</v>
      </c>
    </row>
    <row r="29" spans="1:7" ht="15.75" x14ac:dyDescent="0.25">
      <c r="A29" s="10" t="s">
        <v>5</v>
      </c>
      <c r="B29" s="11">
        <v>6127</v>
      </c>
      <c r="C29" s="11">
        <v>4694501</v>
      </c>
      <c r="D29" s="15">
        <v>1328</v>
      </c>
      <c r="E29" s="15">
        <v>1747402</v>
      </c>
      <c r="F29" s="12">
        <f>B29+D29</f>
        <v>7455</v>
      </c>
      <c r="G29" s="12">
        <f>C29+E29</f>
        <v>6441903</v>
      </c>
    </row>
    <row r="30" spans="1:7" ht="15.75" x14ac:dyDescent="0.25">
      <c r="A30" s="10" t="s">
        <v>6</v>
      </c>
      <c r="B30" s="11">
        <v>6127</v>
      </c>
      <c r="C30" s="11">
        <v>4694501</v>
      </c>
      <c r="D30" s="15">
        <v>-443</v>
      </c>
      <c r="E30" s="15">
        <v>-582468</v>
      </c>
      <c r="F30" s="12">
        <f t="shared" ref="F30:G32" si="10">B30+D30</f>
        <v>5684</v>
      </c>
      <c r="G30" s="12">
        <f t="shared" si="10"/>
        <v>4112033</v>
      </c>
    </row>
    <row r="31" spans="1:7" ht="15.75" x14ac:dyDescent="0.25">
      <c r="A31" s="10" t="s">
        <v>7</v>
      </c>
      <c r="B31" s="11">
        <v>6127</v>
      </c>
      <c r="C31" s="11">
        <v>4694501</v>
      </c>
      <c r="D31" s="15">
        <v>-443</v>
      </c>
      <c r="E31" s="15">
        <v>-582468</v>
      </c>
      <c r="F31" s="12">
        <f t="shared" si="10"/>
        <v>5684</v>
      </c>
      <c r="G31" s="12">
        <f t="shared" si="10"/>
        <v>4112033</v>
      </c>
    </row>
    <row r="32" spans="1:7" ht="15.75" x14ac:dyDescent="0.25">
      <c r="A32" s="10" t="s">
        <v>8</v>
      </c>
      <c r="B32" s="11">
        <v>6119</v>
      </c>
      <c r="C32" s="11">
        <v>4694497</v>
      </c>
      <c r="D32" s="15">
        <v>-442</v>
      </c>
      <c r="E32" s="15">
        <v>-582466</v>
      </c>
      <c r="F32" s="12">
        <f t="shared" si="10"/>
        <v>5677</v>
      </c>
      <c r="G32" s="12">
        <f t="shared" si="10"/>
        <v>4112031</v>
      </c>
    </row>
    <row r="33" spans="1:7" ht="15.75" x14ac:dyDescent="0.25">
      <c r="A33" s="18" t="s">
        <v>30</v>
      </c>
      <c r="B33" s="14">
        <f>SUM(B34:B37)</f>
        <v>7387</v>
      </c>
      <c r="C33" s="14">
        <f t="shared" ref="C33:G33" si="11">SUM(C34:C37)</f>
        <v>261859000</v>
      </c>
      <c r="D33" s="14">
        <f t="shared" si="11"/>
        <v>0</v>
      </c>
      <c r="E33" s="14">
        <f t="shared" si="11"/>
        <v>0</v>
      </c>
      <c r="F33" s="14">
        <f t="shared" si="11"/>
        <v>7387</v>
      </c>
      <c r="G33" s="14">
        <f t="shared" si="11"/>
        <v>261859000</v>
      </c>
    </row>
    <row r="34" spans="1:7" ht="15.75" x14ac:dyDescent="0.25">
      <c r="A34" s="10" t="s">
        <v>5</v>
      </c>
      <c r="B34" s="11">
        <v>1847</v>
      </c>
      <c r="C34" s="11">
        <v>65464751</v>
      </c>
      <c r="D34" s="15">
        <v>169</v>
      </c>
      <c r="E34" s="15">
        <v>21981848</v>
      </c>
      <c r="F34" s="12">
        <f>B34+D34</f>
        <v>2016</v>
      </c>
      <c r="G34" s="12">
        <f>C34+E34</f>
        <v>87446599</v>
      </c>
    </row>
    <row r="35" spans="1:7" ht="15.75" x14ac:dyDescent="0.25">
      <c r="A35" s="10" t="s">
        <v>6</v>
      </c>
      <c r="B35" s="11">
        <v>1847</v>
      </c>
      <c r="C35" s="11">
        <v>65464751</v>
      </c>
      <c r="D35" s="15">
        <v>-56</v>
      </c>
      <c r="E35" s="15">
        <v>-7327283</v>
      </c>
      <c r="F35" s="12">
        <f t="shared" ref="F35:G37" si="12">B35+D35</f>
        <v>1791</v>
      </c>
      <c r="G35" s="12">
        <f t="shared" si="12"/>
        <v>58137468</v>
      </c>
    </row>
    <row r="36" spans="1:7" ht="15.75" x14ac:dyDescent="0.25">
      <c r="A36" s="10" t="s">
        <v>7</v>
      </c>
      <c r="B36" s="11">
        <v>1847</v>
      </c>
      <c r="C36" s="11">
        <v>65464751</v>
      </c>
      <c r="D36" s="15">
        <v>-56</v>
      </c>
      <c r="E36" s="15">
        <v>-7327283</v>
      </c>
      <c r="F36" s="12">
        <f t="shared" si="12"/>
        <v>1791</v>
      </c>
      <c r="G36" s="12">
        <f t="shared" si="12"/>
        <v>58137468</v>
      </c>
    </row>
    <row r="37" spans="1:7" ht="15.75" x14ac:dyDescent="0.25">
      <c r="A37" s="10" t="s">
        <v>8</v>
      </c>
      <c r="B37" s="11">
        <v>1846</v>
      </c>
      <c r="C37" s="11">
        <v>65464747</v>
      </c>
      <c r="D37" s="15">
        <v>-57</v>
      </c>
      <c r="E37" s="15">
        <v>-7327282</v>
      </c>
      <c r="F37" s="12">
        <f t="shared" si="12"/>
        <v>1789</v>
      </c>
      <c r="G37" s="12">
        <f t="shared" si="12"/>
        <v>58137465</v>
      </c>
    </row>
    <row r="38" spans="1:7" ht="15.75" x14ac:dyDescent="0.25">
      <c r="A38" s="18" t="s">
        <v>20</v>
      </c>
      <c r="B38" s="14">
        <f>SUM(B39:B42)</f>
        <v>2875</v>
      </c>
      <c r="C38" s="14">
        <f t="shared" ref="C38:G38" si="13">SUM(C39:C42)</f>
        <v>169150986</v>
      </c>
      <c r="D38" s="14">
        <f t="shared" si="13"/>
        <v>0</v>
      </c>
      <c r="E38" s="14">
        <f t="shared" si="13"/>
        <v>0</v>
      </c>
      <c r="F38" s="14">
        <f t="shared" si="13"/>
        <v>2875</v>
      </c>
      <c r="G38" s="14">
        <f t="shared" si="13"/>
        <v>169150986</v>
      </c>
    </row>
    <row r="39" spans="1:7" ht="15.75" x14ac:dyDescent="0.25">
      <c r="A39" s="10" t="s">
        <v>5</v>
      </c>
      <c r="B39" s="11">
        <v>719</v>
      </c>
      <c r="C39" s="11">
        <v>42287746</v>
      </c>
      <c r="D39" s="15">
        <v>-99</v>
      </c>
      <c r="E39" s="15">
        <v>-10093922</v>
      </c>
      <c r="F39" s="12">
        <f>B39+D39</f>
        <v>620</v>
      </c>
      <c r="G39" s="12">
        <f>C39+E39</f>
        <v>32193824</v>
      </c>
    </row>
    <row r="40" spans="1:7" ht="15.75" x14ac:dyDescent="0.25">
      <c r="A40" s="10" t="s">
        <v>6</v>
      </c>
      <c r="B40" s="11">
        <v>719</v>
      </c>
      <c r="C40" s="11">
        <v>42287746</v>
      </c>
      <c r="D40" s="15">
        <v>33</v>
      </c>
      <c r="E40" s="15">
        <v>3364641</v>
      </c>
      <c r="F40" s="12">
        <f t="shared" ref="F40:G42" si="14">B40+D40</f>
        <v>752</v>
      </c>
      <c r="G40" s="12">
        <f t="shared" si="14"/>
        <v>45652387</v>
      </c>
    </row>
    <row r="41" spans="1:7" ht="15.75" x14ac:dyDescent="0.25">
      <c r="A41" s="10" t="s">
        <v>7</v>
      </c>
      <c r="B41" s="11">
        <v>719</v>
      </c>
      <c r="C41" s="11">
        <v>42287746</v>
      </c>
      <c r="D41" s="15">
        <v>33</v>
      </c>
      <c r="E41" s="15">
        <v>3364641</v>
      </c>
      <c r="F41" s="12">
        <f t="shared" si="14"/>
        <v>752</v>
      </c>
      <c r="G41" s="12">
        <f t="shared" si="14"/>
        <v>45652387</v>
      </c>
    </row>
    <row r="42" spans="1:7" ht="15.75" x14ac:dyDescent="0.25">
      <c r="A42" s="10" t="s">
        <v>8</v>
      </c>
      <c r="B42" s="11">
        <v>718</v>
      </c>
      <c r="C42" s="11">
        <v>42287748</v>
      </c>
      <c r="D42" s="15">
        <v>33</v>
      </c>
      <c r="E42" s="15">
        <v>3364640</v>
      </c>
      <c r="F42" s="12">
        <f t="shared" si="14"/>
        <v>751</v>
      </c>
      <c r="G42" s="12">
        <f t="shared" si="14"/>
        <v>45652388</v>
      </c>
    </row>
    <row r="43" spans="1:7" ht="24" customHeight="1" x14ac:dyDescent="0.25">
      <c r="A43" s="231" t="s">
        <v>253</v>
      </c>
      <c r="B43" s="230"/>
      <c r="C43" s="230"/>
      <c r="D43" s="230"/>
      <c r="E43" s="230"/>
      <c r="F43" s="230"/>
      <c r="G43" s="230"/>
    </row>
    <row r="44" spans="1:7" ht="31.5" x14ac:dyDescent="0.25">
      <c r="A44" s="18" t="s">
        <v>26</v>
      </c>
      <c r="B44" s="14">
        <f>SUM(B45:B48)</f>
        <v>23981</v>
      </c>
      <c r="C44" s="14">
        <f t="shared" ref="C44:G44" si="15">SUM(C45:C48)</f>
        <v>35181666</v>
      </c>
      <c r="D44" s="14">
        <f t="shared" si="15"/>
        <v>0</v>
      </c>
      <c r="E44" s="14">
        <f t="shared" si="15"/>
        <v>0</v>
      </c>
      <c r="F44" s="14">
        <f t="shared" si="15"/>
        <v>23981</v>
      </c>
      <c r="G44" s="14">
        <f t="shared" si="15"/>
        <v>35181666</v>
      </c>
    </row>
    <row r="45" spans="1:7" ht="15.75" x14ac:dyDescent="0.25">
      <c r="A45" s="10" t="s">
        <v>5</v>
      </c>
      <c r="B45" s="11">
        <v>5815</v>
      </c>
      <c r="C45" s="11">
        <v>8528036</v>
      </c>
      <c r="D45" s="15">
        <v>2397</v>
      </c>
      <c r="E45" s="15">
        <v>2976475</v>
      </c>
      <c r="F45" s="12">
        <f>B45+D45</f>
        <v>8212</v>
      </c>
      <c r="G45" s="12">
        <f>C45+E45</f>
        <v>11504511</v>
      </c>
    </row>
    <row r="46" spans="1:7" ht="15.75" x14ac:dyDescent="0.25">
      <c r="A46" s="10" t="s">
        <v>6</v>
      </c>
      <c r="B46" s="11">
        <v>6211</v>
      </c>
      <c r="C46" s="11">
        <v>9112051</v>
      </c>
      <c r="D46" s="15">
        <v>0</v>
      </c>
      <c r="E46" s="15">
        <v>0</v>
      </c>
      <c r="F46" s="12">
        <f t="shared" ref="F46:G48" si="16">B46+D46</f>
        <v>6211</v>
      </c>
      <c r="G46" s="12">
        <f t="shared" si="16"/>
        <v>9112051</v>
      </c>
    </row>
    <row r="47" spans="1:7" ht="15.75" x14ac:dyDescent="0.25">
      <c r="A47" s="10" t="s">
        <v>7</v>
      </c>
      <c r="B47" s="11">
        <v>5624</v>
      </c>
      <c r="C47" s="11">
        <v>8250100</v>
      </c>
      <c r="D47" s="15">
        <v>-1198</v>
      </c>
      <c r="E47" s="15">
        <v>-1488237</v>
      </c>
      <c r="F47" s="12">
        <f t="shared" si="16"/>
        <v>4426</v>
      </c>
      <c r="G47" s="12">
        <f t="shared" si="16"/>
        <v>6761863</v>
      </c>
    </row>
    <row r="48" spans="1:7" ht="15.75" x14ac:dyDescent="0.25">
      <c r="A48" s="10" t="s">
        <v>8</v>
      </c>
      <c r="B48" s="11">
        <v>6331</v>
      </c>
      <c r="C48" s="11">
        <v>9291479</v>
      </c>
      <c r="D48" s="15">
        <v>-1199</v>
      </c>
      <c r="E48" s="15">
        <v>-1488238</v>
      </c>
      <c r="F48" s="12">
        <f t="shared" si="16"/>
        <v>5132</v>
      </c>
      <c r="G48" s="12">
        <f t="shared" si="16"/>
        <v>7803241</v>
      </c>
    </row>
    <row r="49" spans="1:7" ht="31.5" x14ac:dyDescent="0.25">
      <c r="A49" s="18" t="s">
        <v>251</v>
      </c>
      <c r="B49" s="14">
        <f>SUM(B50:B53)</f>
        <v>6383</v>
      </c>
      <c r="C49" s="14">
        <f t="shared" ref="C49:G49" si="17">SUM(C50:C53)</f>
        <v>3326885</v>
      </c>
      <c r="D49" s="14">
        <f t="shared" si="17"/>
        <v>0</v>
      </c>
      <c r="E49" s="14">
        <f t="shared" si="17"/>
        <v>0</v>
      </c>
      <c r="F49" s="14">
        <f t="shared" si="17"/>
        <v>6383</v>
      </c>
      <c r="G49" s="14">
        <f t="shared" si="17"/>
        <v>3326885</v>
      </c>
    </row>
    <row r="50" spans="1:7" ht="15.75" x14ac:dyDescent="0.25">
      <c r="A50" s="10" t="s">
        <v>5</v>
      </c>
      <c r="B50" s="11">
        <v>1547</v>
      </c>
      <c r="C50" s="11">
        <v>806437</v>
      </c>
      <c r="D50" s="15">
        <v>388</v>
      </c>
      <c r="E50" s="15">
        <v>212984</v>
      </c>
      <c r="F50" s="12">
        <f>B50+D50</f>
        <v>1935</v>
      </c>
      <c r="G50" s="12">
        <f>C50+E50</f>
        <v>1019421</v>
      </c>
    </row>
    <row r="51" spans="1:7" ht="15.75" x14ac:dyDescent="0.25">
      <c r="A51" s="10" t="s">
        <v>6</v>
      </c>
      <c r="B51" s="11">
        <v>1654</v>
      </c>
      <c r="C51" s="11">
        <v>861663</v>
      </c>
      <c r="D51" s="15">
        <v>0</v>
      </c>
      <c r="E51" s="15">
        <v>0</v>
      </c>
      <c r="F51" s="12">
        <f t="shared" ref="F51:G53" si="18">B51+D51</f>
        <v>1654</v>
      </c>
      <c r="G51" s="12">
        <f t="shared" si="18"/>
        <v>861663</v>
      </c>
    </row>
    <row r="52" spans="1:7" ht="15.75" x14ac:dyDescent="0.25">
      <c r="A52" s="10" t="s">
        <v>7</v>
      </c>
      <c r="B52" s="11">
        <v>1497</v>
      </c>
      <c r="C52" s="11">
        <v>780154</v>
      </c>
      <c r="D52" s="15">
        <v>-194</v>
      </c>
      <c r="E52" s="15">
        <v>-106492</v>
      </c>
      <c r="F52" s="12">
        <f t="shared" si="18"/>
        <v>1303</v>
      </c>
      <c r="G52" s="12">
        <f t="shared" si="18"/>
        <v>673662</v>
      </c>
    </row>
    <row r="53" spans="1:7" ht="15.75" x14ac:dyDescent="0.25">
      <c r="A53" s="10" t="s">
        <v>8</v>
      </c>
      <c r="B53" s="11">
        <v>1685</v>
      </c>
      <c r="C53" s="11">
        <v>878631</v>
      </c>
      <c r="D53" s="15">
        <v>-194</v>
      </c>
      <c r="E53" s="15">
        <v>-106492</v>
      </c>
      <c r="F53" s="12">
        <f t="shared" si="18"/>
        <v>1491</v>
      </c>
      <c r="G53" s="12">
        <f t="shared" si="18"/>
        <v>772139</v>
      </c>
    </row>
    <row r="54" spans="1:7" ht="15.75" x14ac:dyDescent="0.25">
      <c r="A54" s="18" t="s">
        <v>252</v>
      </c>
      <c r="B54" s="14">
        <f>SUM(B55:B58)</f>
        <v>2466</v>
      </c>
      <c r="C54" s="14">
        <f t="shared" ref="C54:G54" si="19">SUM(C55:C58)</f>
        <v>3331043</v>
      </c>
      <c r="D54" s="14">
        <f t="shared" si="19"/>
        <v>0</v>
      </c>
      <c r="E54" s="14">
        <f t="shared" si="19"/>
        <v>0</v>
      </c>
      <c r="F54" s="14">
        <f t="shared" si="19"/>
        <v>2466</v>
      </c>
      <c r="G54" s="14">
        <f t="shared" si="19"/>
        <v>3331043</v>
      </c>
    </row>
    <row r="55" spans="1:7" ht="15.75" x14ac:dyDescent="0.25">
      <c r="A55" s="10" t="s">
        <v>5</v>
      </c>
      <c r="B55" s="11">
        <v>495</v>
      </c>
      <c r="C55" s="11">
        <v>667541</v>
      </c>
      <c r="D55" s="15">
        <v>246</v>
      </c>
      <c r="E55" s="15">
        <v>568173</v>
      </c>
      <c r="F55" s="12">
        <f>B55+D55</f>
        <v>741</v>
      </c>
      <c r="G55" s="12">
        <f>C55+E55</f>
        <v>1235714</v>
      </c>
    </row>
    <row r="56" spans="1:7" ht="15.75" x14ac:dyDescent="0.25">
      <c r="A56" s="10" t="s">
        <v>6</v>
      </c>
      <c r="B56" s="11">
        <v>619</v>
      </c>
      <c r="C56" s="11">
        <v>835758</v>
      </c>
      <c r="D56" s="15">
        <v>0</v>
      </c>
      <c r="E56" s="15">
        <v>0</v>
      </c>
      <c r="F56" s="12">
        <f t="shared" ref="F56:G58" si="20">B56+D56</f>
        <v>619</v>
      </c>
      <c r="G56" s="12">
        <f t="shared" si="20"/>
        <v>835758</v>
      </c>
    </row>
    <row r="57" spans="1:7" ht="15.75" x14ac:dyDescent="0.25">
      <c r="A57" s="10" t="s">
        <v>7</v>
      </c>
      <c r="B57" s="11">
        <v>689</v>
      </c>
      <c r="C57" s="11">
        <v>930360</v>
      </c>
      <c r="D57" s="15">
        <v>-123</v>
      </c>
      <c r="E57" s="15">
        <v>-284087</v>
      </c>
      <c r="F57" s="12">
        <f t="shared" si="20"/>
        <v>566</v>
      </c>
      <c r="G57" s="12">
        <f t="shared" si="20"/>
        <v>646273</v>
      </c>
    </row>
    <row r="58" spans="1:7" ht="15.75" x14ac:dyDescent="0.25">
      <c r="A58" s="10" t="s">
        <v>8</v>
      </c>
      <c r="B58" s="11">
        <v>663</v>
      </c>
      <c r="C58" s="11">
        <v>897384</v>
      </c>
      <c r="D58" s="15">
        <v>-123</v>
      </c>
      <c r="E58" s="15">
        <v>-284086</v>
      </c>
      <c r="F58" s="12">
        <f t="shared" si="20"/>
        <v>540</v>
      </c>
      <c r="G58" s="12">
        <f t="shared" si="20"/>
        <v>613298</v>
      </c>
    </row>
  </sheetData>
  <mergeCells count="6">
    <mergeCell ref="E1:G1"/>
    <mergeCell ref="A2:G2"/>
    <mergeCell ref="A3:A4"/>
    <mergeCell ref="B3:C3"/>
    <mergeCell ref="D3:E3"/>
    <mergeCell ref="F3:G3"/>
  </mergeCells>
  <pageMargins left="0.7" right="0.7" top="0.75" bottom="0.75" header="0.3" footer="0.3"/>
  <pageSetup paperSize="9" scale="81" orientation="portrait" r:id="rId1"/>
  <rowBreaks count="1" manualBreakCount="1">
    <brk id="42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view="pageBreakPreview" zoomScale="95" zoomScaleNormal="100" zoomScaleSheetLayoutView="95" workbookViewId="0">
      <selection activeCell="C15" sqref="C15"/>
    </sheetView>
  </sheetViews>
  <sheetFormatPr defaultRowHeight="15" x14ac:dyDescent="0.25"/>
  <cols>
    <col min="1" max="1" width="43.5703125" customWidth="1"/>
    <col min="3" max="3" width="14.28515625" customWidth="1"/>
    <col min="5" max="5" width="13.7109375" customWidth="1"/>
    <col min="7" max="7" width="13" customWidth="1"/>
    <col min="9" max="9" width="12.28515625" customWidth="1"/>
    <col min="11" max="11" width="13.42578125" customWidth="1"/>
    <col min="13" max="13" width="14.28515625" customWidth="1"/>
  </cols>
  <sheetData>
    <row r="1" spans="1:13" ht="44.25" customHeight="1" x14ac:dyDescent="0.25">
      <c r="I1" s="198"/>
      <c r="J1" s="259" t="s">
        <v>262</v>
      </c>
      <c r="K1" s="259"/>
      <c r="L1" s="259"/>
      <c r="M1" s="259"/>
    </row>
    <row r="2" spans="1:13" ht="22.5" customHeight="1" x14ac:dyDescent="0.25">
      <c r="A2" s="238" t="s">
        <v>47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52"/>
      <c r="M2" s="252"/>
    </row>
    <row r="3" spans="1:13" ht="23.25" customHeight="1" x14ac:dyDescent="0.25">
      <c r="A3" s="242" t="s">
        <v>34</v>
      </c>
      <c r="B3" s="258"/>
      <c r="C3" s="258"/>
      <c r="D3" s="258"/>
      <c r="E3" s="258"/>
      <c r="F3" s="258"/>
      <c r="G3" s="258"/>
      <c r="H3" s="258"/>
      <c r="I3" s="258"/>
      <c r="J3" s="258"/>
      <c r="K3" s="258"/>
      <c r="L3" s="258"/>
      <c r="M3" s="256"/>
    </row>
    <row r="4" spans="1:13" ht="22.5" customHeight="1" x14ac:dyDescent="0.25">
      <c r="A4" s="240" t="s">
        <v>18</v>
      </c>
      <c r="B4" s="242" t="s">
        <v>21</v>
      </c>
      <c r="C4" s="243"/>
      <c r="D4" s="242" t="s">
        <v>22</v>
      </c>
      <c r="E4" s="256"/>
      <c r="F4" s="242" t="s">
        <v>23</v>
      </c>
      <c r="G4" s="256"/>
      <c r="H4" s="255" t="s">
        <v>24</v>
      </c>
      <c r="I4" s="255"/>
      <c r="J4" s="242" t="s">
        <v>14</v>
      </c>
      <c r="K4" s="243"/>
      <c r="L4" s="253" t="s">
        <v>25</v>
      </c>
      <c r="M4" s="254"/>
    </row>
    <row r="5" spans="1:13" ht="15.75" x14ac:dyDescent="0.25">
      <c r="A5" s="241"/>
      <c r="B5" s="36" t="s">
        <v>0</v>
      </c>
      <c r="C5" s="36" t="s">
        <v>1</v>
      </c>
      <c r="D5" s="36" t="s">
        <v>0</v>
      </c>
      <c r="E5" s="36" t="s">
        <v>1</v>
      </c>
      <c r="F5" s="36" t="s">
        <v>0</v>
      </c>
      <c r="G5" s="36" t="s">
        <v>1</v>
      </c>
      <c r="H5" s="36" t="s">
        <v>0</v>
      </c>
      <c r="I5" s="36" t="s">
        <v>1</v>
      </c>
      <c r="J5" s="36" t="s">
        <v>0</v>
      </c>
      <c r="K5" s="36" t="s">
        <v>1</v>
      </c>
      <c r="L5" s="36" t="s">
        <v>0</v>
      </c>
      <c r="M5" s="36" t="s">
        <v>1</v>
      </c>
    </row>
    <row r="6" spans="1:13" ht="22.5" customHeight="1" x14ac:dyDescent="0.25">
      <c r="A6" s="18" t="s">
        <v>30</v>
      </c>
      <c r="B6" s="14">
        <f>SUM(B7:B10)</f>
        <v>564</v>
      </c>
      <c r="C6" s="14">
        <f t="shared" ref="C6:K6" si="0">SUM(C7:C10)</f>
        <v>15049640</v>
      </c>
      <c r="D6" s="14">
        <f t="shared" si="0"/>
        <v>908</v>
      </c>
      <c r="E6" s="14">
        <f t="shared" si="0"/>
        <v>25141882</v>
      </c>
      <c r="F6" s="14">
        <f t="shared" si="0"/>
        <v>103</v>
      </c>
      <c r="G6" s="14">
        <f t="shared" si="0"/>
        <v>3414811</v>
      </c>
      <c r="H6" s="14">
        <f t="shared" si="0"/>
        <v>2808</v>
      </c>
      <c r="I6" s="14">
        <f t="shared" si="0"/>
        <v>81206747</v>
      </c>
      <c r="J6" s="14">
        <f t="shared" si="0"/>
        <v>1353</v>
      </c>
      <c r="K6" s="14">
        <f t="shared" si="0"/>
        <v>37504543</v>
      </c>
      <c r="L6" s="17">
        <f>B6+D6+F6+H6+J6</f>
        <v>5736</v>
      </c>
      <c r="M6" s="17">
        <f>C6+E6+G6+I6+K6</f>
        <v>162317623</v>
      </c>
    </row>
    <row r="7" spans="1:13" ht="15.75" x14ac:dyDescent="0.25">
      <c r="A7" s="10" t="s">
        <v>5</v>
      </c>
      <c r="B7" s="11">
        <v>94</v>
      </c>
      <c r="C7" s="11">
        <v>2096206</v>
      </c>
      <c r="D7" s="11">
        <v>215</v>
      </c>
      <c r="E7" s="11">
        <v>4778549</v>
      </c>
      <c r="F7" s="11">
        <v>16</v>
      </c>
      <c r="G7" s="11">
        <v>578105</v>
      </c>
      <c r="H7" s="12">
        <v>495</v>
      </c>
      <c r="I7" s="12">
        <v>13433429</v>
      </c>
      <c r="J7" s="12">
        <v>283</v>
      </c>
      <c r="K7" s="13">
        <v>6613319</v>
      </c>
      <c r="L7" s="16">
        <f t="shared" ref="L7:M10" si="1">B7+D7+F7+H7+J7</f>
        <v>1103</v>
      </c>
      <c r="M7" s="16">
        <f t="shared" si="1"/>
        <v>27499608</v>
      </c>
    </row>
    <row r="8" spans="1:13" ht="15.75" x14ac:dyDescent="0.25">
      <c r="A8" s="10" t="s">
        <v>6</v>
      </c>
      <c r="B8" s="11">
        <v>157</v>
      </c>
      <c r="C8" s="11">
        <v>4317812</v>
      </c>
      <c r="D8" s="11">
        <v>231</v>
      </c>
      <c r="E8" s="11">
        <v>6787778</v>
      </c>
      <c r="F8" s="11">
        <v>29</v>
      </c>
      <c r="G8" s="11">
        <v>945569</v>
      </c>
      <c r="H8" s="12">
        <v>772</v>
      </c>
      <c r="I8" s="12">
        <v>22591107</v>
      </c>
      <c r="J8" s="12">
        <v>357</v>
      </c>
      <c r="K8" s="13">
        <v>10297075</v>
      </c>
      <c r="L8" s="16">
        <f t="shared" si="1"/>
        <v>1546</v>
      </c>
      <c r="M8" s="16">
        <f t="shared" si="1"/>
        <v>44939341</v>
      </c>
    </row>
    <row r="9" spans="1:13" ht="15.75" x14ac:dyDescent="0.25">
      <c r="A9" s="10" t="s">
        <v>7</v>
      </c>
      <c r="B9" s="11">
        <v>157</v>
      </c>
      <c r="C9" s="11">
        <v>4317812</v>
      </c>
      <c r="D9" s="11">
        <v>231</v>
      </c>
      <c r="E9" s="11">
        <v>6787778</v>
      </c>
      <c r="F9" s="11">
        <v>29</v>
      </c>
      <c r="G9" s="11">
        <v>945569</v>
      </c>
      <c r="H9" s="12">
        <v>772</v>
      </c>
      <c r="I9" s="12">
        <v>22591107</v>
      </c>
      <c r="J9" s="12">
        <v>357</v>
      </c>
      <c r="K9" s="13">
        <v>10297075</v>
      </c>
      <c r="L9" s="16">
        <f t="shared" si="1"/>
        <v>1546</v>
      </c>
      <c r="M9" s="16">
        <f t="shared" si="1"/>
        <v>44939341</v>
      </c>
    </row>
    <row r="10" spans="1:13" ht="15.75" x14ac:dyDescent="0.25">
      <c r="A10" s="10" t="s">
        <v>8</v>
      </c>
      <c r="B10" s="11">
        <v>156</v>
      </c>
      <c r="C10" s="11">
        <v>4317810</v>
      </c>
      <c r="D10" s="11">
        <v>231</v>
      </c>
      <c r="E10" s="11">
        <v>6787777</v>
      </c>
      <c r="F10" s="11">
        <v>29</v>
      </c>
      <c r="G10" s="11">
        <v>945568</v>
      </c>
      <c r="H10" s="12">
        <v>769</v>
      </c>
      <c r="I10" s="12">
        <v>22591104</v>
      </c>
      <c r="J10" s="12">
        <v>356</v>
      </c>
      <c r="K10" s="13">
        <v>10297074</v>
      </c>
      <c r="L10" s="16">
        <f t="shared" si="1"/>
        <v>1541</v>
      </c>
      <c r="M10" s="16">
        <f t="shared" si="1"/>
        <v>44939333</v>
      </c>
    </row>
    <row r="11" spans="1:13" ht="23.25" customHeight="1" x14ac:dyDescent="0.25">
      <c r="A11" s="242" t="s">
        <v>48</v>
      </c>
      <c r="B11" s="258"/>
      <c r="C11" s="258"/>
      <c r="D11" s="258"/>
      <c r="E11" s="258"/>
      <c r="F11" s="258"/>
      <c r="G11" s="258"/>
      <c r="H11" s="258"/>
      <c r="I11" s="258"/>
      <c r="J11" s="258"/>
      <c r="K11" s="258"/>
      <c r="L11" s="258"/>
      <c r="M11" s="256"/>
    </row>
    <row r="12" spans="1:13" ht="21" customHeight="1" x14ac:dyDescent="0.25">
      <c r="A12" s="240" t="s">
        <v>18</v>
      </c>
      <c r="B12" s="242" t="s">
        <v>21</v>
      </c>
      <c r="C12" s="243"/>
      <c r="D12" s="242" t="s">
        <v>22</v>
      </c>
      <c r="E12" s="256"/>
      <c r="F12" s="242" t="s">
        <v>23</v>
      </c>
      <c r="G12" s="256"/>
      <c r="H12" s="255" t="s">
        <v>24</v>
      </c>
      <c r="I12" s="255"/>
      <c r="J12" s="242" t="s">
        <v>14</v>
      </c>
      <c r="K12" s="243"/>
      <c r="L12" s="253" t="s">
        <v>25</v>
      </c>
      <c r="M12" s="254"/>
    </row>
    <row r="13" spans="1:13" ht="15.75" x14ac:dyDescent="0.25">
      <c r="A13" s="241"/>
      <c r="B13" s="36" t="s">
        <v>0</v>
      </c>
      <c r="C13" s="36" t="s">
        <v>1</v>
      </c>
      <c r="D13" s="36" t="s">
        <v>0</v>
      </c>
      <c r="E13" s="36" t="s">
        <v>1</v>
      </c>
      <c r="F13" s="36" t="s">
        <v>0</v>
      </c>
      <c r="G13" s="36" t="s">
        <v>1</v>
      </c>
      <c r="H13" s="36" t="s">
        <v>0</v>
      </c>
      <c r="I13" s="36" t="s">
        <v>1</v>
      </c>
      <c r="J13" s="36" t="s">
        <v>0</v>
      </c>
      <c r="K13" s="36" t="s">
        <v>1</v>
      </c>
      <c r="L13" s="36" t="s">
        <v>0</v>
      </c>
      <c r="M13" s="36" t="s">
        <v>1</v>
      </c>
    </row>
    <row r="14" spans="1:13" ht="21.75" customHeight="1" x14ac:dyDescent="0.25">
      <c r="A14" s="18" t="s">
        <v>49</v>
      </c>
      <c r="B14" s="14">
        <f>SUM(B15:B18)</f>
        <v>258</v>
      </c>
      <c r="C14" s="14">
        <f t="shared" ref="C14:K14" si="2">SUM(C15:C18)</f>
        <v>5142470</v>
      </c>
      <c r="D14" s="14">
        <f t="shared" si="2"/>
        <v>2194</v>
      </c>
      <c r="E14" s="14">
        <f t="shared" si="2"/>
        <v>43802520</v>
      </c>
      <c r="F14" s="14">
        <f t="shared" si="2"/>
        <v>45</v>
      </c>
      <c r="G14" s="14">
        <f t="shared" si="2"/>
        <v>936185</v>
      </c>
      <c r="H14" s="14">
        <f t="shared" si="2"/>
        <v>2009</v>
      </c>
      <c r="I14" s="14">
        <f t="shared" si="2"/>
        <v>40085347</v>
      </c>
      <c r="J14" s="14">
        <f t="shared" si="2"/>
        <v>573</v>
      </c>
      <c r="K14" s="14">
        <f t="shared" si="2"/>
        <v>11447887</v>
      </c>
      <c r="L14" s="17">
        <f>B14+D14+F14+H14+J14</f>
        <v>5079</v>
      </c>
      <c r="M14" s="17">
        <f>C14+E14+G14+I14+K14</f>
        <v>101414409</v>
      </c>
    </row>
    <row r="15" spans="1:13" ht="15.75" x14ac:dyDescent="0.25">
      <c r="A15" s="10" t="s">
        <v>5</v>
      </c>
      <c r="B15" s="11">
        <v>65</v>
      </c>
      <c r="C15" s="11">
        <v>1320446</v>
      </c>
      <c r="D15" s="11">
        <v>590</v>
      </c>
      <c r="E15" s="11">
        <v>11913418</v>
      </c>
      <c r="F15" s="11">
        <v>14</v>
      </c>
      <c r="G15" s="11">
        <v>287041</v>
      </c>
      <c r="H15" s="12">
        <v>505</v>
      </c>
      <c r="I15" s="12">
        <v>10214666</v>
      </c>
      <c r="J15" s="12">
        <v>158</v>
      </c>
      <c r="K15" s="13">
        <v>3205680</v>
      </c>
      <c r="L15" s="16">
        <f t="shared" ref="L15:M18" si="3">B15+D15+F15+H15+J15</f>
        <v>1332</v>
      </c>
      <c r="M15" s="16">
        <f t="shared" si="3"/>
        <v>26941251</v>
      </c>
    </row>
    <row r="16" spans="1:13" ht="15.75" x14ac:dyDescent="0.25">
      <c r="A16" s="10" t="s">
        <v>6</v>
      </c>
      <c r="B16" s="11">
        <v>64</v>
      </c>
      <c r="C16" s="11">
        <v>1274009</v>
      </c>
      <c r="D16" s="11">
        <v>534</v>
      </c>
      <c r="E16" s="11">
        <v>10629701</v>
      </c>
      <c r="F16" s="11">
        <v>11</v>
      </c>
      <c r="G16" s="11">
        <v>216381</v>
      </c>
      <c r="H16" s="12">
        <v>501</v>
      </c>
      <c r="I16" s="12">
        <v>9956894</v>
      </c>
      <c r="J16" s="12">
        <v>139</v>
      </c>
      <c r="K16" s="13">
        <v>2747402</v>
      </c>
      <c r="L16" s="16">
        <f t="shared" si="3"/>
        <v>1249</v>
      </c>
      <c r="M16" s="16">
        <f t="shared" si="3"/>
        <v>24824387</v>
      </c>
    </row>
    <row r="17" spans="1:13" ht="15.75" x14ac:dyDescent="0.25">
      <c r="A17" s="10" t="s">
        <v>7</v>
      </c>
      <c r="B17" s="11">
        <v>64</v>
      </c>
      <c r="C17" s="11">
        <v>1274009</v>
      </c>
      <c r="D17" s="11">
        <v>534</v>
      </c>
      <c r="E17" s="11">
        <v>10629701</v>
      </c>
      <c r="F17" s="11">
        <v>11</v>
      </c>
      <c r="G17" s="11">
        <v>216381</v>
      </c>
      <c r="H17" s="12">
        <v>501</v>
      </c>
      <c r="I17" s="12">
        <v>9956894</v>
      </c>
      <c r="J17" s="12">
        <v>139</v>
      </c>
      <c r="K17" s="13">
        <v>2747402</v>
      </c>
      <c r="L17" s="16">
        <f t="shared" si="3"/>
        <v>1249</v>
      </c>
      <c r="M17" s="16">
        <f t="shared" si="3"/>
        <v>24824387</v>
      </c>
    </row>
    <row r="18" spans="1:13" ht="15.75" x14ac:dyDescent="0.25">
      <c r="A18" s="10" t="s">
        <v>8</v>
      </c>
      <c r="B18" s="11">
        <v>65</v>
      </c>
      <c r="C18" s="11">
        <v>1274006</v>
      </c>
      <c r="D18" s="11">
        <v>536</v>
      </c>
      <c r="E18" s="11">
        <v>10629700</v>
      </c>
      <c r="F18" s="11">
        <v>9</v>
      </c>
      <c r="G18" s="11">
        <v>216382</v>
      </c>
      <c r="H18" s="12">
        <v>502</v>
      </c>
      <c r="I18" s="12">
        <v>9956893</v>
      </c>
      <c r="J18" s="12">
        <v>137</v>
      </c>
      <c r="K18" s="13">
        <v>2747403</v>
      </c>
      <c r="L18" s="16">
        <f t="shared" si="3"/>
        <v>1249</v>
      </c>
      <c r="M18" s="16">
        <f t="shared" si="3"/>
        <v>24824384</v>
      </c>
    </row>
    <row r="19" spans="1:13" ht="24" customHeight="1" x14ac:dyDescent="0.25">
      <c r="A19" s="242" t="s">
        <v>42</v>
      </c>
      <c r="B19" s="258"/>
      <c r="C19" s="258"/>
      <c r="D19" s="258"/>
      <c r="E19" s="258"/>
      <c r="F19" s="258"/>
      <c r="G19" s="258"/>
      <c r="H19" s="258"/>
      <c r="I19" s="258"/>
      <c r="J19" s="258"/>
      <c r="K19" s="258"/>
      <c r="L19" s="258"/>
      <c r="M19" s="256"/>
    </row>
    <row r="20" spans="1:13" ht="15.75" x14ac:dyDescent="0.25">
      <c r="A20" s="240" t="s">
        <v>18</v>
      </c>
      <c r="B20" s="242" t="s">
        <v>21</v>
      </c>
      <c r="C20" s="243"/>
      <c r="D20" s="242" t="s">
        <v>22</v>
      </c>
      <c r="E20" s="256"/>
      <c r="F20" s="242" t="s">
        <v>23</v>
      </c>
      <c r="G20" s="256"/>
      <c r="H20" s="255" t="s">
        <v>24</v>
      </c>
      <c r="I20" s="255"/>
      <c r="J20" s="242" t="s">
        <v>14</v>
      </c>
      <c r="K20" s="243"/>
      <c r="L20" s="253" t="s">
        <v>25</v>
      </c>
      <c r="M20" s="254"/>
    </row>
    <row r="21" spans="1:13" ht="15.75" x14ac:dyDescent="0.25">
      <c r="A21" s="241"/>
      <c r="B21" s="36" t="s">
        <v>0</v>
      </c>
      <c r="C21" s="36" t="s">
        <v>1</v>
      </c>
      <c r="D21" s="36" t="s">
        <v>0</v>
      </c>
      <c r="E21" s="36" t="s">
        <v>1</v>
      </c>
      <c r="F21" s="36" t="s">
        <v>0</v>
      </c>
      <c r="G21" s="36" t="s">
        <v>1</v>
      </c>
      <c r="H21" s="36" t="s">
        <v>0</v>
      </c>
      <c r="I21" s="36" t="s">
        <v>1</v>
      </c>
      <c r="J21" s="36" t="s">
        <v>0</v>
      </c>
      <c r="K21" s="36" t="s">
        <v>1</v>
      </c>
      <c r="L21" s="36" t="s">
        <v>0</v>
      </c>
      <c r="M21" s="36" t="s">
        <v>1</v>
      </c>
    </row>
    <row r="22" spans="1:13" ht="22.5" customHeight="1" x14ac:dyDescent="0.25">
      <c r="A22" s="18" t="s">
        <v>49</v>
      </c>
      <c r="B22" s="14">
        <f>SUM(B23:B26)</f>
        <v>3461</v>
      </c>
      <c r="C22" s="14">
        <f t="shared" ref="C22:K22" si="4">SUM(C23:C26)</f>
        <v>71616880</v>
      </c>
      <c r="D22" s="14">
        <f t="shared" si="4"/>
        <v>565</v>
      </c>
      <c r="E22" s="14">
        <f t="shared" si="4"/>
        <v>11700026</v>
      </c>
      <c r="F22" s="14">
        <f t="shared" si="4"/>
        <v>214</v>
      </c>
      <c r="G22" s="14">
        <f t="shared" si="4"/>
        <v>4459432</v>
      </c>
      <c r="H22" s="14">
        <f t="shared" si="4"/>
        <v>19</v>
      </c>
      <c r="I22" s="14">
        <f t="shared" si="4"/>
        <v>412628</v>
      </c>
      <c r="J22" s="14">
        <f t="shared" si="4"/>
        <v>896</v>
      </c>
      <c r="K22" s="14">
        <f t="shared" si="4"/>
        <v>18714479</v>
      </c>
      <c r="L22" s="17">
        <f>B22+D22+F22+H22+J22</f>
        <v>5155</v>
      </c>
      <c r="M22" s="17">
        <f>C22+E22+G22+I22+K22</f>
        <v>106903445</v>
      </c>
    </row>
    <row r="23" spans="1:13" ht="15.75" x14ac:dyDescent="0.25">
      <c r="A23" s="10" t="s">
        <v>5</v>
      </c>
      <c r="B23" s="11">
        <v>1023</v>
      </c>
      <c r="C23" s="11">
        <v>19938951</v>
      </c>
      <c r="D23" s="11">
        <v>71</v>
      </c>
      <c r="E23" s="11">
        <v>1218759</v>
      </c>
      <c r="F23" s="11">
        <v>50</v>
      </c>
      <c r="G23" s="11">
        <v>967524</v>
      </c>
      <c r="H23" s="12">
        <v>2</v>
      </c>
      <c r="I23" s="12">
        <v>47910</v>
      </c>
      <c r="J23" s="12">
        <v>261</v>
      </c>
      <c r="K23" s="13">
        <v>5252620</v>
      </c>
      <c r="L23" s="16">
        <f t="shared" ref="L23:M26" si="5">B23+D23+F23+H23+J23</f>
        <v>1407</v>
      </c>
      <c r="M23" s="16">
        <f t="shared" si="5"/>
        <v>27425764</v>
      </c>
    </row>
    <row r="24" spans="1:13" ht="15.75" x14ac:dyDescent="0.25">
      <c r="A24" s="10" t="s">
        <v>6</v>
      </c>
      <c r="B24" s="11">
        <v>813</v>
      </c>
      <c r="C24" s="11">
        <v>17225977</v>
      </c>
      <c r="D24" s="11">
        <v>165</v>
      </c>
      <c r="E24" s="11">
        <v>3493756</v>
      </c>
      <c r="F24" s="11">
        <v>55</v>
      </c>
      <c r="G24" s="11">
        <v>1163970</v>
      </c>
      <c r="H24" s="12">
        <v>6</v>
      </c>
      <c r="I24" s="12">
        <v>121573</v>
      </c>
      <c r="J24" s="12">
        <v>212</v>
      </c>
      <c r="K24" s="13">
        <v>4487287</v>
      </c>
      <c r="L24" s="16">
        <f t="shared" si="5"/>
        <v>1251</v>
      </c>
      <c r="M24" s="16">
        <f t="shared" si="5"/>
        <v>26492563</v>
      </c>
    </row>
    <row r="25" spans="1:13" ht="15.75" x14ac:dyDescent="0.25">
      <c r="A25" s="10" t="s">
        <v>7</v>
      </c>
      <c r="B25" s="11">
        <v>813</v>
      </c>
      <c r="C25" s="11">
        <v>17225977</v>
      </c>
      <c r="D25" s="11">
        <v>165</v>
      </c>
      <c r="E25" s="11">
        <v>3493756</v>
      </c>
      <c r="F25" s="11">
        <v>55</v>
      </c>
      <c r="G25" s="11">
        <v>1163970</v>
      </c>
      <c r="H25" s="12">
        <v>6</v>
      </c>
      <c r="I25" s="12">
        <v>121573</v>
      </c>
      <c r="J25" s="12">
        <v>212</v>
      </c>
      <c r="K25" s="13">
        <v>4487287</v>
      </c>
      <c r="L25" s="16">
        <f t="shared" si="5"/>
        <v>1251</v>
      </c>
      <c r="M25" s="16">
        <f t="shared" si="5"/>
        <v>26492563</v>
      </c>
    </row>
    <row r="26" spans="1:13" ht="15.75" x14ac:dyDescent="0.25">
      <c r="A26" s="10" t="s">
        <v>8</v>
      </c>
      <c r="B26" s="11">
        <v>812</v>
      </c>
      <c r="C26" s="11">
        <v>17225975</v>
      </c>
      <c r="D26" s="11">
        <v>164</v>
      </c>
      <c r="E26" s="11">
        <v>3493755</v>
      </c>
      <c r="F26" s="11">
        <v>54</v>
      </c>
      <c r="G26" s="11">
        <v>1163968</v>
      </c>
      <c r="H26" s="12">
        <v>5</v>
      </c>
      <c r="I26" s="12">
        <v>121572</v>
      </c>
      <c r="J26" s="12">
        <v>211</v>
      </c>
      <c r="K26" s="13">
        <v>4487285</v>
      </c>
      <c r="L26" s="16">
        <f t="shared" si="5"/>
        <v>1246</v>
      </c>
      <c r="M26" s="16">
        <f t="shared" si="5"/>
        <v>26492555</v>
      </c>
    </row>
    <row r="27" spans="1:13" ht="18" customHeight="1" x14ac:dyDescent="0.25">
      <c r="A27" s="242" t="s">
        <v>43</v>
      </c>
      <c r="B27" s="258"/>
      <c r="C27" s="258"/>
      <c r="D27" s="258"/>
      <c r="E27" s="258"/>
      <c r="F27" s="258"/>
      <c r="G27" s="258"/>
      <c r="H27" s="258"/>
      <c r="I27" s="258"/>
      <c r="J27" s="258"/>
      <c r="K27" s="258"/>
      <c r="L27" s="258"/>
      <c r="M27" s="256"/>
    </row>
    <row r="28" spans="1:13" ht="15.75" x14ac:dyDescent="0.25">
      <c r="A28" s="240" t="s">
        <v>18</v>
      </c>
      <c r="B28" s="242" t="s">
        <v>21</v>
      </c>
      <c r="C28" s="243"/>
      <c r="D28" s="242" t="s">
        <v>22</v>
      </c>
      <c r="E28" s="256"/>
      <c r="F28" s="242" t="s">
        <v>23</v>
      </c>
      <c r="G28" s="256"/>
      <c r="H28" s="255" t="s">
        <v>24</v>
      </c>
      <c r="I28" s="255"/>
      <c r="J28" s="242" t="s">
        <v>14</v>
      </c>
      <c r="K28" s="243"/>
      <c r="L28" s="253" t="s">
        <v>25</v>
      </c>
      <c r="M28" s="254"/>
    </row>
    <row r="29" spans="1:13" ht="15.75" x14ac:dyDescent="0.25">
      <c r="A29" s="241"/>
      <c r="B29" s="36" t="s">
        <v>0</v>
      </c>
      <c r="C29" s="36" t="s">
        <v>1</v>
      </c>
      <c r="D29" s="36" t="s">
        <v>0</v>
      </c>
      <c r="E29" s="36" t="s">
        <v>1</v>
      </c>
      <c r="F29" s="36" t="s">
        <v>0</v>
      </c>
      <c r="G29" s="36" t="s">
        <v>1</v>
      </c>
      <c r="H29" s="36" t="s">
        <v>0</v>
      </c>
      <c r="I29" s="36" t="s">
        <v>1</v>
      </c>
      <c r="J29" s="36" t="s">
        <v>0</v>
      </c>
      <c r="K29" s="36" t="s">
        <v>1</v>
      </c>
      <c r="L29" s="36" t="s">
        <v>0</v>
      </c>
      <c r="M29" s="36" t="s">
        <v>1</v>
      </c>
    </row>
    <row r="30" spans="1:13" ht="15.75" x14ac:dyDescent="0.25">
      <c r="A30" s="18" t="s">
        <v>49</v>
      </c>
      <c r="B30" s="14">
        <f>SUM(B31:B34)</f>
        <v>2737</v>
      </c>
      <c r="C30" s="14">
        <f t="shared" ref="C30:K30" si="6">SUM(C31:C34)</f>
        <v>61924131</v>
      </c>
      <c r="D30" s="14">
        <f t="shared" si="6"/>
        <v>82</v>
      </c>
      <c r="E30" s="14">
        <f t="shared" si="6"/>
        <v>1829377</v>
      </c>
      <c r="F30" s="14">
        <f t="shared" si="6"/>
        <v>52</v>
      </c>
      <c r="G30" s="14">
        <f t="shared" si="6"/>
        <v>1161434</v>
      </c>
      <c r="H30" s="14">
        <f t="shared" si="6"/>
        <v>8</v>
      </c>
      <c r="I30" s="14">
        <f t="shared" si="6"/>
        <v>171400</v>
      </c>
      <c r="J30" s="14">
        <f t="shared" si="6"/>
        <v>2770</v>
      </c>
      <c r="K30" s="14">
        <f t="shared" si="6"/>
        <v>62622153</v>
      </c>
      <c r="L30" s="17">
        <f>B30+D30+F30+H30+J30</f>
        <v>5649</v>
      </c>
      <c r="M30" s="17">
        <f>C30+E30+G30+I30+K30</f>
        <v>127708495</v>
      </c>
    </row>
    <row r="31" spans="1:13" ht="15.75" x14ac:dyDescent="0.25">
      <c r="A31" s="10" t="s">
        <v>5</v>
      </c>
      <c r="B31" s="11">
        <v>671</v>
      </c>
      <c r="C31" s="11">
        <v>15161131</v>
      </c>
      <c r="D31" s="11">
        <v>25</v>
      </c>
      <c r="E31" s="11">
        <v>570737</v>
      </c>
      <c r="F31" s="11">
        <v>12</v>
      </c>
      <c r="G31" s="11">
        <v>276068</v>
      </c>
      <c r="H31" s="12">
        <v>1</v>
      </c>
      <c r="I31" s="12">
        <v>11216</v>
      </c>
      <c r="J31" s="12">
        <v>732</v>
      </c>
      <c r="K31" s="13">
        <v>16597598</v>
      </c>
      <c r="L31" s="16">
        <f t="shared" ref="L31:L34" si="7">B31+D31+F31+H31+J31</f>
        <v>1441</v>
      </c>
      <c r="M31" s="16">
        <f t="shared" ref="M31:M34" si="8">C31+E31+G31+I31+K31</f>
        <v>32616750</v>
      </c>
    </row>
    <row r="32" spans="1:13" ht="15.75" x14ac:dyDescent="0.25">
      <c r="A32" s="10" t="s">
        <v>6</v>
      </c>
      <c r="B32" s="11">
        <v>689</v>
      </c>
      <c r="C32" s="11">
        <v>15587666</v>
      </c>
      <c r="D32" s="11">
        <v>19</v>
      </c>
      <c r="E32" s="11">
        <v>419547</v>
      </c>
      <c r="F32" s="11">
        <v>14</v>
      </c>
      <c r="G32" s="11">
        <v>295122</v>
      </c>
      <c r="H32" s="12">
        <v>3</v>
      </c>
      <c r="I32" s="12">
        <v>53395</v>
      </c>
      <c r="J32" s="12">
        <v>680</v>
      </c>
      <c r="K32" s="13">
        <v>15341518</v>
      </c>
      <c r="L32" s="16">
        <f t="shared" si="7"/>
        <v>1405</v>
      </c>
      <c r="M32" s="16">
        <f t="shared" si="8"/>
        <v>31697248</v>
      </c>
    </row>
    <row r="33" spans="1:13" ht="15.75" x14ac:dyDescent="0.25">
      <c r="A33" s="10" t="s">
        <v>7</v>
      </c>
      <c r="B33" s="11">
        <v>689</v>
      </c>
      <c r="C33" s="11">
        <v>15587666</v>
      </c>
      <c r="D33" s="11">
        <v>19</v>
      </c>
      <c r="E33" s="11">
        <v>419547</v>
      </c>
      <c r="F33" s="11">
        <v>14</v>
      </c>
      <c r="G33" s="11">
        <v>295122</v>
      </c>
      <c r="H33" s="12">
        <v>3</v>
      </c>
      <c r="I33" s="12">
        <v>53395</v>
      </c>
      <c r="J33" s="12">
        <v>680</v>
      </c>
      <c r="K33" s="13">
        <v>15341518</v>
      </c>
      <c r="L33" s="16">
        <f t="shared" si="7"/>
        <v>1405</v>
      </c>
      <c r="M33" s="16">
        <f t="shared" si="8"/>
        <v>31697248</v>
      </c>
    </row>
    <row r="34" spans="1:13" ht="15.75" x14ac:dyDescent="0.25">
      <c r="A34" s="10" t="s">
        <v>8</v>
      </c>
      <c r="B34" s="11">
        <v>688</v>
      </c>
      <c r="C34" s="11">
        <v>15587668</v>
      </c>
      <c r="D34" s="11">
        <v>19</v>
      </c>
      <c r="E34" s="11">
        <v>419546</v>
      </c>
      <c r="F34" s="11">
        <v>12</v>
      </c>
      <c r="G34" s="11">
        <v>295122</v>
      </c>
      <c r="H34" s="12">
        <v>1</v>
      </c>
      <c r="I34" s="12">
        <v>53394</v>
      </c>
      <c r="J34" s="12">
        <v>678</v>
      </c>
      <c r="K34" s="13">
        <v>15341519</v>
      </c>
      <c r="L34" s="16">
        <f t="shared" si="7"/>
        <v>1398</v>
      </c>
      <c r="M34" s="16">
        <f t="shared" si="8"/>
        <v>31697249</v>
      </c>
    </row>
    <row r="35" spans="1:13" ht="21.75" customHeight="1" x14ac:dyDescent="0.25">
      <c r="A35" s="242" t="s">
        <v>45</v>
      </c>
      <c r="B35" s="258"/>
      <c r="C35" s="258"/>
      <c r="D35" s="258"/>
      <c r="E35" s="258"/>
      <c r="F35" s="258"/>
      <c r="G35" s="258"/>
      <c r="H35" s="258"/>
      <c r="I35" s="258"/>
      <c r="J35" s="258"/>
      <c r="K35" s="258"/>
      <c r="L35" s="258"/>
      <c r="M35" s="256"/>
    </row>
    <row r="36" spans="1:13" ht="15.75" x14ac:dyDescent="0.25">
      <c r="A36" s="240" t="s">
        <v>18</v>
      </c>
      <c r="B36" s="242" t="s">
        <v>21</v>
      </c>
      <c r="C36" s="243"/>
      <c r="D36" s="242" t="s">
        <v>22</v>
      </c>
      <c r="E36" s="256"/>
      <c r="F36" s="242" t="s">
        <v>23</v>
      </c>
      <c r="G36" s="256"/>
      <c r="H36" s="255" t="s">
        <v>24</v>
      </c>
      <c r="I36" s="255"/>
      <c r="J36" s="242" t="s">
        <v>14</v>
      </c>
      <c r="K36" s="243"/>
      <c r="L36" s="253" t="s">
        <v>25</v>
      </c>
      <c r="M36" s="254"/>
    </row>
    <row r="37" spans="1:13" ht="15.75" x14ac:dyDescent="0.25">
      <c r="A37" s="241"/>
      <c r="B37" s="36" t="s">
        <v>0</v>
      </c>
      <c r="C37" s="36" t="s">
        <v>1</v>
      </c>
      <c r="D37" s="36" t="s">
        <v>0</v>
      </c>
      <c r="E37" s="36" t="s">
        <v>1</v>
      </c>
      <c r="F37" s="36" t="s">
        <v>0</v>
      </c>
      <c r="G37" s="36" t="s">
        <v>1</v>
      </c>
      <c r="H37" s="36" t="s">
        <v>0</v>
      </c>
      <c r="I37" s="36" t="s">
        <v>1</v>
      </c>
      <c r="J37" s="36" t="s">
        <v>0</v>
      </c>
      <c r="K37" s="36" t="s">
        <v>1</v>
      </c>
      <c r="L37" s="36" t="s">
        <v>0</v>
      </c>
      <c r="M37" s="36" t="s">
        <v>1</v>
      </c>
    </row>
    <row r="38" spans="1:13" ht="15.75" x14ac:dyDescent="0.25">
      <c r="A38" s="18" t="s">
        <v>49</v>
      </c>
      <c r="B38" s="14">
        <f>SUM(B39:B42)</f>
        <v>3861</v>
      </c>
      <c r="C38" s="14">
        <f t="shared" ref="C38:K38" si="9">SUM(C39:C42)</f>
        <v>86160330</v>
      </c>
      <c r="D38" s="14">
        <f t="shared" si="9"/>
        <v>529</v>
      </c>
      <c r="E38" s="14">
        <f t="shared" si="9"/>
        <v>11806267</v>
      </c>
      <c r="F38" s="14">
        <f t="shared" si="9"/>
        <v>87</v>
      </c>
      <c r="G38" s="14">
        <f t="shared" si="9"/>
        <v>1968299</v>
      </c>
      <c r="H38" s="14">
        <f t="shared" si="9"/>
        <v>233</v>
      </c>
      <c r="I38" s="14">
        <f t="shared" si="9"/>
        <v>5215172</v>
      </c>
      <c r="J38" s="14">
        <f t="shared" si="9"/>
        <v>942</v>
      </c>
      <c r="K38" s="14">
        <f t="shared" si="9"/>
        <v>21026467</v>
      </c>
      <c r="L38" s="17">
        <f>B38+D38+F38+H38+J38</f>
        <v>5652</v>
      </c>
      <c r="M38" s="17">
        <f>C38+E38+G38+I38+K38</f>
        <v>126176535</v>
      </c>
    </row>
    <row r="39" spans="1:13" ht="15.75" x14ac:dyDescent="0.25">
      <c r="A39" s="10" t="s">
        <v>5</v>
      </c>
      <c r="B39" s="11">
        <v>977</v>
      </c>
      <c r="C39" s="11">
        <v>21895970</v>
      </c>
      <c r="D39" s="11">
        <v>168</v>
      </c>
      <c r="E39" s="11">
        <v>3753990</v>
      </c>
      <c r="F39" s="11">
        <v>20</v>
      </c>
      <c r="G39" s="11">
        <v>455184</v>
      </c>
      <c r="H39" s="12">
        <v>54</v>
      </c>
      <c r="I39" s="12">
        <v>1202164</v>
      </c>
      <c r="J39" s="12">
        <v>240</v>
      </c>
      <c r="K39" s="13">
        <v>5386943</v>
      </c>
      <c r="L39" s="16">
        <f t="shared" ref="L39:L42" si="10">B39+D39+F39+H39+J39</f>
        <v>1459</v>
      </c>
      <c r="M39" s="16">
        <f t="shared" ref="M39:M42" si="11">C39+E39+G39+I39+K39</f>
        <v>32694251</v>
      </c>
    </row>
    <row r="40" spans="1:13" ht="15.75" x14ac:dyDescent="0.25">
      <c r="A40" s="10" t="s">
        <v>6</v>
      </c>
      <c r="B40" s="11">
        <v>961</v>
      </c>
      <c r="C40" s="11">
        <v>21421453</v>
      </c>
      <c r="D40" s="11">
        <v>121</v>
      </c>
      <c r="E40" s="11">
        <v>2684093</v>
      </c>
      <c r="F40" s="11">
        <v>23</v>
      </c>
      <c r="G40" s="11">
        <v>504372</v>
      </c>
      <c r="H40" s="12">
        <v>60</v>
      </c>
      <c r="I40" s="12">
        <v>1337669</v>
      </c>
      <c r="J40" s="12">
        <v>234</v>
      </c>
      <c r="K40" s="13">
        <v>5213175</v>
      </c>
      <c r="L40" s="16">
        <f t="shared" si="10"/>
        <v>1399</v>
      </c>
      <c r="M40" s="16">
        <f t="shared" si="11"/>
        <v>31160762</v>
      </c>
    </row>
    <row r="41" spans="1:13" ht="15.75" x14ac:dyDescent="0.25">
      <c r="A41" s="10" t="s">
        <v>7</v>
      </c>
      <c r="B41" s="11">
        <v>961</v>
      </c>
      <c r="C41" s="11">
        <v>21421454</v>
      </c>
      <c r="D41" s="11">
        <v>121</v>
      </c>
      <c r="E41" s="11">
        <v>2684093</v>
      </c>
      <c r="F41" s="11">
        <v>23</v>
      </c>
      <c r="G41" s="11">
        <v>504372</v>
      </c>
      <c r="H41" s="12">
        <v>60</v>
      </c>
      <c r="I41" s="12">
        <v>1337669</v>
      </c>
      <c r="J41" s="12">
        <v>234</v>
      </c>
      <c r="K41" s="13">
        <v>5213175</v>
      </c>
      <c r="L41" s="16">
        <f t="shared" ref="L41" si="12">B41+D41+F41+H41+J41</f>
        <v>1399</v>
      </c>
      <c r="M41" s="16">
        <f t="shared" si="11"/>
        <v>31160763</v>
      </c>
    </row>
    <row r="42" spans="1:13" ht="15.75" x14ac:dyDescent="0.25">
      <c r="A42" s="10" t="s">
        <v>8</v>
      </c>
      <c r="B42" s="11">
        <v>962</v>
      </c>
      <c r="C42" s="11">
        <v>21421453</v>
      </c>
      <c r="D42" s="11">
        <v>119</v>
      </c>
      <c r="E42" s="11">
        <v>2684091</v>
      </c>
      <c r="F42" s="11">
        <v>21</v>
      </c>
      <c r="G42" s="11">
        <v>504371</v>
      </c>
      <c r="H42" s="12">
        <v>59</v>
      </c>
      <c r="I42" s="12">
        <v>1337670</v>
      </c>
      <c r="J42" s="12">
        <v>234</v>
      </c>
      <c r="K42" s="13">
        <v>5213174</v>
      </c>
      <c r="L42" s="16">
        <f t="shared" si="10"/>
        <v>1395</v>
      </c>
      <c r="M42" s="16">
        <f t="shared" si="11"/>
        <v>31160759</v>
      </c>
    </row>
    <row r="43" spans="1:13" ht="21.75" customHeight="1" x14ac:dyDescent="0.25">
      <c r="A43" s="242" t="s">
        <v>44</v>
      </c>
      <c r="B43" s="258"/>
      <c r="C43" s="258"/>
      <c r="D43" s="258"/>
      <c r="E43" s="258"/>
      <c r="F43" s="258"/>
      <c r="G43" s="258"/>
      <c r="H43" s="258"/>
      <c r="I43" s="258"/>
      <c r="J43" s="258"/>
      <c r="K43" s="258"/>
      <c r="L43" s="258"/>
      <c r="M43" s="256"/>
    </row>
    <row r="44" spans="1:13" ht="15.75" x14ac:dyDescent="0.25">
      <c r="A44" s="240" t="s">
        <v>18</v>
      </c>
      <c r="B44" s="242" t="s">
        <v>21</v>
      </c>
      <c r="C44" s="243"/>
      <c r="D44" s="242" t="s">
        <v>22</v>
      </c>
      <c r="E44" s="256"/>
      <c r="F44" s="242" t="s">
        <v>23</v>
      </c>
      <c r="G44" s="256"/>
      <c r="H44" s="255" t="s">
        <v>24</v>
      </c>
      <c r="I44" s="255"/>
      <c r="J44" s="242" t="s">
        <v>14</v>
      </c>
      <c r="K44" s="243"/>
      <c r="L44" s="253" t="s">
        <v>25</v>
      </c>
      <c r="M44" s="254"/>
    </row>
    <row r="45" spans="1:13" ht="15.75" x14ac:dyDescent="0.25">
      <c r="A45" s="241"/>
      <c r="B45" s="36" t="s">
        <v>0</v>
      </c>
      <c r="C45" s="36" t="s">
        <v>1</v>
      </c>
      <c r="D45" s="36" t="s">
        <v>0</v>
      </c>
      <c r="E45" s="36" t="s">
        <v>1</v>
      </c>
      <c r="F45" s="36" t="s">
        <v>0</v>
      </c>
      <c r="G45" s="36" t="s">
        <v>1</v>
      </c>
      <c r="H45" s="36" t="s">
        <v>0</v>
      </c>
      <c r="I45" s="36" t="s">
        <v>1</v>
      </c>
      <c r="J45" s="36" t="s">
        <v>0</v>
      </c>
      <c r="K45" s="36" t="s">
        <v>1</v>
      </c>
      <c r="L45" s="36" t="s">
        <v>0</v>
      </c>
      <c r="M45" s="36" t="s">
        <v>1</v>
      </c>
    </row>
    <row r="46" spans="1:13" ht="15.75" x14ac:dyDescent="0.25">
      <c r="A46" s="18" t="s">
        <v>49</v>
      </c>
      <c r="B46" s="14">
        <f>SUM(B47:B50)</f>
        <v>37</v>
      </c>
      <c r="C46" s="14">
        <f t="shared" ref="C46:K46" si="13">SUM(C47:C50)</f>
        <v>816602</v>
      </c>
      <c r="D46" s="14">
        <f t="shared" si="13"/>
        <v>2903</v>
      </c>
      <c r="E46" s="14">
        <f t="shared" si="13"/>
        <v>63843598</v>
      </c>
      <c r="F46" s="14">
        <f t="shared" si="13"/>
        <v>16</v>
      </c>
      <c r="G46" s="14">
        <f t="shared" si="13"/>
        <v>353149</v>
      </c>
      <c r="H46" s="14">
        <f t="shared" si="13"/>
        <v>7</v>
      </c>
      <c r="I46" s="14">
        <f t="shared" si="13"/>
        <v>140993</v>
      </c>
      <c r="J46" s="14">
        <f t="shared" si="13"/>
        <v>721</v>
      </c>
      <c r="K46" s="14">
        <f t="shared" si="13"/>
        <v>15863093</v>
      </c>
      <c r="L46" s="17">
        <f>B46+D46+F46+H46+J46</f>
        <v>3684</v>
      </c>
      <c r="M46" s="17">
        <f>C46+E46+G46+I46+K46</f>
        <v>81017435</v>
      </c>
    </row>
    <row r="47" spans="1:13" ht="15.75" x14ac:dyDescent="0.25">
      <c r="A47" s="10" t="s">
        <v>5</v>
      </c>
      <c r="B47" s="11">
        <v>8</v>
      </c>
      <c r="C47" s="11">
        <v>176191</v>
      </c>
      <c r="D47" s="11">
        <v>627</v>
      </c>
      <c r="E47" s="11">
        <v>13774984</v>
      </c>
      <c r="F47" s="11">
        <v>3</v>
      </c>
      <c r="G47" s="11">
        <v>76196</v>
      </c>
      <c r="H47" s="12">
        <v>2</v>
      </c>
      <c r="I47" s="12">
        <v>30421</v>
      </c>
      <c r="J47" s="12">
        <v>156</v>
      </c>
      <c r="K47" s="13">
        <v>3422643</v>
      </c>
      <c r="L47" s="16">
        <f t="shared" ref="L47:L48" si="14">B47+D47+F47+H47+J47</f>
        <v>796</v>
      </c>
      <c r="M47" s="16">
        <f t="shared" ref="M47:M50" si="15">C47+E47+G47+I47+K47</f>
        <v>17480435</v>
      </c>
    </row>
    <row r="48" spans="1:13" ht="15.75" x14ac:dyDescent="0.25">
      <c r="A48" s="10" t="s">
        <v>6</v>
      </c>
      <c r="B48" s="11">
        <v>10</v>
      </c>
      <c r="C48" s="11">
        <v>213470</v>
      </c>
      <c r="D48" s="11">
        <v>759</v>
      </c>
      <c r="E48" s="11">
        <v>16689538</v>
      </c>
      <c r="F48" s="11">
        <v>4</v>
      </c>
      <c r="G48" s="11">
        <v>92318</v>
      </c>
      <c r="H48" s="12">
        <v>2</v>
      </c>
      <c r="I48" s="12">
        <v>36857</v>
      </c>
      <c r="J48" s="12">
        <v>189</v>
      </c>
      <c r="K48" s="13">
        <v>4146817</v>
      </c>
      <c r="L48" s="16">
        <f t="shared" si="14"/>
        <v>964</v>
      </c>
      <c r="M48" s="16">
        <f t="shared" si="15"/>
        <v>21179000</v>
      </c>
    </row>
    <row r="49" spans="1:13" ht="15.75" x14ac:dyDescent="0.25">
      <c r="A49" s="10" t="s">
        <v>7</v>
      </c>
      <c r="B49" s="11">
        <v>10</v>
      </c>
      <c r="C49" s="11">
        <v>213470</v>
      </c>
      <c r="D49" s="11">
        <v>759</v>
      </c>
      <c r="E49" s="11">
        <v>16689538</v>
      </c>
      <c r="F49" s="11">
        <v>4</v>
      </c>
      <c r="G49" s="11">
        <v>92318</v>
      </c>
      <c r="H49" s="12">
        <v>2</v>
      </c>
      <c r="I49" s="12">
        <v>36857</v>
      </c>
      <c r="J49" s="12">
        <v>189</v>
      </c>
      <c r="K49" s="13">
        <v>4146817</v>
      </c>
      <c r="L49" s="16">
        <f t="shared" ref="L49:L50" si="16">B49+D49+F49+H49+J49</f>
        <v>964</v>
      </c>
      <c r="M49" s="16">
        <f t="shared" si="15"/>
        <v>21179000</v>
      </c>
    </row>
    <row r="50" spans="1:13" ht="15.75" x14ac:dyDescent="0.25">
      <c r="A50" s="10" t="s">
        <v>8</v>
      </c>
      <c r="B50" s="11">
        <v>9</v>
      </c>
      <c r="C50" s="11">
        <v>213471</v>
      </c>
      <c r="D50" s="11">
        <v>758</v>
      </c>
      <c r="E50" s="11">
        <v>16689538</v>
      </c>
      <c r="F50" s="11">
        <v>5</v>
      </c>
      <c r="G50" s="11">
        <v>92317</v>
      </c>
      <c r="H50" s="12">
        <v>1</v>
      </c>
      <c r="I50" s="12">
        <v>36858</v>
      </c>
      <c r="J50" s="12">
        <v>187</v>
      </c>
      <c r="K50" s="13">
        <v>4146816</v>
      </c>
      <c r="L50" s="16">
        <f t="shared" si="16"/>
        <v>960</v>
      </c>
      <c r="M50" s="16">
        <f t="shared" si="15"/>
        <v>21179000</v>
      </c>
    </row>
  </sheetData>
  <mergeCells count="50">
    <mergeCell ref="J1:M1"/>
    <mergeCell ref="A2:M2"/>
    <mergeCell ref="A4:A5"/>
    <mergeCell ref="B4:C4"/>
    <mergeCell ref="D4:E4"/>
    <mergeCell ref="F4:G4"/>
    <mergeCell ref="H4:I4"/>
    <mergeCell ref="J4:K4"/>
    <mergeCell ref="L4:M4"/>
    <mergeCell ref="A3:M3"/>
    <mergeCell ref="A11:M11"/>
    <mergeCell ref="A12:A13"/>
    <mergeCell ref="B12:C12"/>
    <mergeCell ref="D12:E12"/>
    <mergeCell ref="F12:G12"/>
    <mergeCell ref="H12:I12"/>
    <mergeCell ref="J12:K12"/>
    <mergeCell ref="L12:M12"/>
    <mergeCell ref="A19:M19"/>
    <mergeCell ref="A20:A21"/>
    <mergeCell ref="B20:C20"/>
    <mergeCell ref="D20:E20"/>
    <mergeCell ref="F20:G20"/>
    <mergeCell ref="H20:I20"/>
    <mergeCell ref="J20:K20"/>
    <mergeCell ref="L20:M20"/>
    <mergeCell ref="A27:M27"/>
    <mergeCell ref="A28:A29"/>
    <mergeCell ref="B28:C28"/>
    <mergeCell ref="D28:E28"/>
    <mergeCell ref="F28:G28"/>
    <mergeCell ref="H28:I28"/>
    <mergeCell ref="J28:K28"/>
    <mergeCell ref="L28:M28"/>
    <mergeCell ref="A35:M35"/>
    <mergeCell ref="A36:A37"/>
    <mergeCell ref="B36:C36"/>
    <mergeCell ref="D36:E36"/>
    <mergeCell ref="F36:G36"/>
    <mergeCell ref="H36:I36"/>
    <mergeCell ref="J36:K36"/>
    <mergeCell ref="L36:M36"/>
    <mergeCell ref="A43:M43"/>
    <mergeCell ref="A44:A45"/>
    <mergeCell ref="B44:C44"/>
    <mergeCell ref="D44:E44"/>
    <mergeCell ref="F44:G44"/>
    <mergeCell ref="H44:I44"/>
    <mergeCell ref="J44:K44"/>
    <mergeCell ref="L44:M44"/>
  </mergeCells>
  <pageMargins left="0.7" right="0.7" top="0.75" bottom="0.75" header="0.3" footer="0.3"/>
  <pageSetup paperSize="9" scale="73" orientation="landscape" r:id="rId1"/>
  <rowBreaks count="1" manualBreakCount="1">
    <brk id="3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view="pageBreakPreview" zoomScaleNormal="100" workbookViewId="0">
      <selection activeCell="A10" sqref="A10"/>
    </sheetView>
  </sheetViews>
  <sheetFormatPr defaultRowHeight="52.5" customHeight="1" x14ac:dyDescent="0.2"/>
  <cols>
    <col min="1" max="1" width="34.7109375" style="2" customWidth="1"/>
    <col min="2" max="2" width="16.140625" style="2" customWidth="1"/>
    <col min="3" max="3" width="11.85546875" style="2" customWidth="1"/>
    <col min="4" max="4" width="16.140625" style="2" customWidth="1"/>
    <col min="5" max="5" width="7.85546875" style="2" customWidth="1"/>
    <col min="6" max="6" width="17.42578125" style="45" customWidth="1"/>
    <col min="7" max="7" width="12.7109375" style="2" customWidth="1"/>
    <col min="8" max="8" width="20.28515625" style="45" customWidth="1"/>
    <col min="9" max="257" width="9.140625" style="2"/>
    <col min="258" max="258" width="53.42578125" style="2" customWidth="1"/>
    <col min="259" max="259" width="9.42578125" style="2" customWidth="1"/>
    <col min="260" max="260" width="16.85546875" style="2" customWidth="1"/>
    <col min="261" max="261" width="7.85546875" style="2" customWidth="1"/>
    <col min="262" max="262" width="17.42578125" style="2" customWidth="1"/>
    <col min="263" max="263" width="8.5703125" style="2" customWidth="1"/>
    <col min="264" max="264" width="18.28515625" style="2" customWidth="1"/>
    <col min="265" max="513" width="9.140625" style="2"/>
    <col min="514" max="514" width="53.42578125" style="2" customWidth="1"/>
    <col min="515" max="515" width="9.42578125" style="2" customWidth="1"/>
    <col min="516" max="516" width="16.85546875" style="2" customWidth="1"/>
    <col min="517" max="517" width="7.85546875" style="2" customWidth="1"/>
    <col min="518" max="518" width="17.42578125" style="2" customWidth="1"/>
    <col min="519" max="519" width="8.5703125" style="2" customWidth="1"/>
    <col min="520" max="520" width="18.28515625" style="2" customWidth="1"/>
    <col min="521" max="769" width="9.140625" style="2"/>
    <col min="770" max="770" width="53.42578125" style="2" customWidth="1"/>
    <col min="771" max="771" width="9.42578125" style="2" customWidth="1"/>
    <col min="772" max="772" width="16.85546875" style="2" customWidth="1"/>
    <col min="773" max="773" width="7.85546875" style="2" customWidth="1"/>
    <col min="774" max="774" width="17.42578125" style="2" customWidth="1"/>
    <col min="775" max="775" width="8.5703125" style="2" customWidth="1"/>
    <col min="776" max="776" width="18.28515625" style="2" customWidth="1"/>
    <col min="777" max="1025" width="9.140625" style="2"/>
    <col min="1026" max="1026" width="53.42578125" style="2" customWidth="1"/>
    <col min="1027" max="1027" width="9.42578125" style="2" customWidth="1"/>
    <col min="1028" max="1028" width="16.85546875" style="2" customWidth="1"/>
    <col min="1029" max="1029" width="7.85546875" style="2" customWidth="1"/>
    <col min="1030" max="1030" width="17.42578125" style="2" customWidth="1"/>
    <col min="1031" max="1031" width="8.5703125" style="2" customWidth="1"/>
    <col min="1032" max="1032" width="18.28515625" style="2" customWidth="1"/>
    <col min="1033" max="1281" width="9.140625" style="2"/>
    <col min="1282" max="1282" width="53.42578125" style="2" customWidth="1"/>
    <col min="1283" max="1283" width="9.42578125" style="2" customWidth="1"/>
    <col min="1284" max="1284" width="16.85546875" style="2" customWidth="1"/>
    <col min="1285" max="1285" width="7.85546875" style="2" customWidth="1"/>
    <col min="1286" max="1286" width="17.42578125" style="2" customWidth="1"/>
    <col min="1287" max="1287" width="8.5703125" style="2" customWidth="1"/>
    <col min="1288" max="1288" width="18.28515625" style="2" customWidth="1"/>
    <col min="1289" max="1537" width="9.140625" style="2"/>
    <col min="1538" max="1538" width="53.42578125" style="2" customWidth="1"/>
    <col min="1539" max="1539" width="9.42578125" style="2" customWidth="1"/>
    <col min="1540" max="1540" width="16.85546875" style="2" customWidth="1"/>
    <col min="1541" max="1541" width="7.85546875" style="2" customWidth="1"/>
    <col min="1542" max="1542" width="17.42578125" style="2" customWidth="1"/>
    <col min="1543" max="1543" width="8.5703125" style="2" customWidth="1"/>
    <col min="1544" max="1544" width="18.28515625" style="2" customWidth="1"/>
    <col min="1545" max="1793" width="9.140625" style="2"/>
    <col min="1794" max="1794" width="53.42578125" style="2" customWidth="1"/>
    <col min="1795" max="1795" width="9.42578125" style="2" customWidth="1"/>
    <col min="1796" max="1796" width="16.85546875" style="2" customWidth="1"/>
    <col min="1797" max="1797" width="7.85546875" style="2" customWidth="1"/>
    <col min="1798" max="1798" width="17.42578125" style="2" customWidth="1"/>
    <col min="1799" max="1799" width="8.5703125" style="2" customWidth="1"/>
    <col min="1800" max="1800" width="18.28515625" style="2" customWidth="1"/>
    <col min="1801" max="2049" width="9.140625" style="2"/>
    <col min="2050" max="2050" width="53.42578125" style="2" customWidth="1"/>
    <col min="2051" max="2051" width="9.42578125" style="2" customWidth="1"/>
    <col min="2052" max="2052" width="16.85546875" style="2" customWidth="1"/>
    <col min="2053" max="2053" width="7.85546875" style="2" customWidth="1"/>
    <col min="2054" max="2054" width="17.42578125" style="2" customWidth="1"/>
    <col min="2055" max="2055" width="8.5703125" style="2" customWidth="1"/>
    <col min="2056" max="2056" width="18.28515625" style="2" customWidth="1"/>
    <col min="2057" max="2305" width="9.140625" style="2"/>
    <col min="2306" max="2306" width="53.42578125" style="2" customWidth="1"/>
    <col min="2307" max="2307" width="9.42578125" style="2" customWidth="1"/>
    <col min="2308" max="2308" width="16.85546875" style="2" customWidth="1"/>
    <col min="2309" max="2309" width="7.85546875" style="2" customWidth="1"/>
    <col min="2310" max="2310" width="17.42578125" style="2" customWidth="1"/>
    <col min="2311" max="2311" width="8.5703125" style="2" customWidth="1"/>
    <col min="2312" max="2312" width="18.28515625" style="2" customWidth="1"/>
    <col min="2313" max="2561" width="9.140625" style="2"/>
    <col min="2562" max="2562" width="53.42578125" style="2" customWidth="1"/>
    <col min="2563" max="2563" width="9.42578125" style="2" customWidth="1"/>
    <col min="2564" max="2564" width="16.85546875" style="2" customWidth="1"/>
    <col min="2565" max="2565" width="7.85546875" style="2" customWidth="1"/>
    <col min="2566" max="2566" width="17.42578125" style="2" customWidth="1"/>
    <col min="2567" max="2567" width="8.5703125" style="2" customWidth="1"/>
    <col min="2568" max="2568" width="18.28515625" style="2" customWidth="1"/>
    <col min="2569" max="2817" width="9.140625" style="2"/>
    <col min="2818" max="2818" width="53.42578125" style="2" customWidth="1"/>
    <col min="2819" max="2819" width="9.42578125" style="2" customWidth="1"/>
    <col min="2820" max="2820" width="16.85546875" style="2" customWidth="1"/>
    <col min="2821" max="2821" width="7.85546875" style="2" customWidth="1"/>
    <col min="2822" max="2822" width="17.42578125" style="2" customWidth="1"/>
    <col min="2823" max="2823" width="8.5703125" style="2" customWidth="1"/>
    <col min="2824" max="2824" width="18.28515625" style="2" customWidth="1"/>
    <col min="2825" max="3073" width="9.140625" style="2"/>
    <col min="3074" max="3074" width="53.42578125" style="2" customWidth="1"/>
    <col min="3075" max="3075" width="9.42578125" style="2" customWidth="1"/>
    <col min="3076" max="3076" width="16.85546875" style="2" customWidth="1"/>
    <col min="3077" max="3077" width="7.85546875" style="2" customWidth="1"/>
    <col min="3078" max="3078" width="17.42578125" style="2" customWidth="1"/>
    <col min="3079" max="3079" width="8.5703125" style="2" customWidth="1"/>
    <col min="3080" max="3080" width="18.28515625" style="2" customWidth="1"/>
    <col min="3081" max="3329" width="9.140625" style="2"/>
    <col min="3330" max="3330" width="53.42578125" style="2" customWidth="1"/>
    <col min="3331" max="3331" width="9.42578125" style="2" customWidth="1"/>
    <col min="3332" max="3332" width="16.85546875" style="2" customWidth="1"/>
    <col min="3333" max="3333" width="7.85546875" style="2" customWidth="1"/>
    <col min="3334" max="3334" width="17.42578125" style="2" customWidth="1"/>
    <col min="3335" max="3335" width="8.5703125" style="2" customWidth="1"/>
    <col min="3336" max="3336" width="18.28515625" style="2" customWidth="1"/>
    <col min="3337" max="3585" width="9.140625" style="2"/>
    <col min="3586" max="3586" width="53.42578125" style="2" customWidth="1"/>
    <col min="3587" max="3587" width="9.42578125" style="2" customWidth="1"/>
    <col min="3588" max="3588" width="16.85546875" style="2" customWidth="1"/>
    <col min="3589" max="3589" width="7.85546875" style="2" customWidth="1"/>
    <col min="3590" max="3590" width="17.42578125" style="2" customWidth="1"/>
    <col min="3591" max="3591" width="8.5703125" style="2" customWidth="1"/>
    <col min="3592" max="3592" width="18.28515625" style="2" customWidth="1"/>
    <col min="3593" max="3841" width="9.140625" style="2"/>
    <col min="3842" max="3842" width="53.42578125" style="2" customWidth="1"/>
    <col min="3843" max="3843" width="9.42578125" style="2" customWidth="1"/>
    <col min="3844" max="3844" width="16.85546875" style="2" customWidth="1"/>
    <col min="3845" max="3845" width="7.85546875" style="2" customWidth="1"/>
    <col min="3846" max="3846" width="17.42578125" style="2" customWidth="1"/>
    <col min="3847" max="3847" width="8.5703125" style="2" customWidth="1"/>
    <col min="3848" max="3848" width="18.28515625" style="2" customWidth="1"/>
    <col min="3849" max="4097" width="9.140625" style="2"/>
    <col min="4098" max="4098" width="53.42578125" style="2" customWidth="1"/>
    <col min="4099" max="4099" width="9.42578125" style="2" customWidth="1"/>
    <col min="4100" max="4100" width="16.85546875" style="2" customWidth="1"/>
    <col min="4101" max="4101" width="7.85546875" style="2" customWidth="1"/>
    <col min="4102" max="4102" width="17.42578125" style="2" customWidth="1"/>
    <col min="4103" max="4103" width="8.5703125" style="2" customWidth="1"/>
    <col min="4104" max="4104" width="18.28515625" style="2" customWidth="1"/>
    <col min="4105" max="4353" width="9.140625" style="2"/>
    <col min="4354" max="4354" width="53.42578125" style="2" customWidth="1"/>
    <col min="4355" max="4355" width="9.42578125" style="2" customWidth="1"/>
    <col min="4356" max="4356" width="16.85546875" style="2" customWidth="1"/>
    <col min="4357" max="4357" width="7.85546875" style="2" customWidth="1"/>
    <col min="4358" max="4358" width="17.42578125" style="2" customWidth="1"/>
    <col min="4359" max="4359" width="8.5703125" style="2" customWidth="1"/>
    <col min="4360" max="4360" width="18.28515625" style="2" customWidth="1"/>
    <col min="4361" max="4609" width="9.140625" style="2"/>
    <col min="4610" max="4610" width="53.42578125" style="2" customWidth="1"/>
    <col min="4611" max="4611" width="9.42578125" style="2" customWidth="1"/>
    <col min="4612" max="4612" width="16.85546875" style="2" customWidth="1"/>
    <col min="4613" max="4613" width="7.85546875" style="2" customWidth="1"/>
    <col min="4614" max="4614" width="17.42578125" style="2" customWidth="1"/>
    <col min="4615" max="4615" width="8.5703125" style="2" customWidth="1"/>
    <col min="4616" max="4616" width="18.28515625" style="2" customWidth="1"/>
    <col min="4617" max="4865" width="9.140625" style="2"/>
    <col min="4866" max="4866" width="53.42578125" style="2" customWidth="1"/>
    <col min="4867" max="4867" width="9.42578125" style="2" customWidth="1"/>
    <col min="4868" max="4868" width="16.85546875" style="2" customWidth="1"/>
    <col min="4869" max="4869" width="7.85546875" style="2" customWidth="1"/>
    <col min="4870" max="4870" width="17.42578125" style="2" customWidth="1"/>
    <col min="4871" max="4871" width="8.5703125" style="2" customWidth="1"/>
    <col min="4872" max="4872" width="18.28515625" style="2" customWidth="1"/>
    <col min="4873" max="5121" width="9.140625" style="2"/>
    <col min="5122" max="5122" width="53.42578125" style="2" customWidth="1"/>
    <col min="5123" max="5123" width="9.42578125" style="2" customWidth="1"/>
    <col min="5124" max="5124" width="16.85546875" style="2" customWidth="1"/>
    <col min="5125" max="5125" width="7.85546875" style="2" customWidth="1"/>
    <col min="5126" max="5126" width="17.42578125" style="2" customWidth="1"/>
    <col min="5127" max="5127" width="8.5703125" style="2" customWidth="1"/>
    <col min="5128" max="5128" width="18.28515625" style="2" customWidth="1"/>
    <col min="5129" max="5377" width="9.140625" style="2"/>
    <col min="5378" max="5378" width="53.42578125" style="2" customWidth="1"/>
    <col min="5379" max="5379" width="9.42578125" style="2" customWidth="1"/>
    <col min="5380" max="5380" width="16.85546875" style="2" customWidth="1"/>
    <col min="5381" max="5381" width="7.85546875" style="2" customWidth="1"/>
    <col min="5382" max="5382" width="17.42578125" style="2" customWidth="1"/>
    <col min="5383" max="5383" width="8.5703125" style="2" customWidth="1"/>
    <col min="5384" max="5384" width="18.28515625" style="2" customWidth="1"/>
    <col min="5385" max="5633" width="9.140625" style="2"/>
    <col min="5634" max="5634" width="53.42578125" style="2" customWidth="1"/>
    <col min="5635" max="5635" width="9.42578125" style="2" customWidth="1"/>
    <col min="5636" max="5636" width="16.85546875" style="2" customWidth="1"/>
    <col min="5637" max="5637" width="7.85546875" style="2" customWidth="1"/>
    <col min="5638" max="5638" width="17.42578125" style="2" customWidth="1"/>
    <col min="5639" max="5639" width="8.5703125" style="2" customWidth="1"/>
    <col min="5640" max="5640" width="18.28515625" style="2" customWidth="1"/>
    <col min="5641" max="5889" width="9.140625" style="2"/>
    <col min="5890" max="5890" width="53.42578125" style="2" customWidth="1"/>
    <col min="5891" max="5891" width="9.42578125" style="2" customWidth="1"/>
    <col min="5892" max="5892" width="16.85546875" style="2" customWidth="1"/>
    <col min="5893" max="5893" width="7.85546875" style="2" customWidth="1"/>
    <col min="5894" max="5894" width="17.42578125" style="2" customWidth="1"/>
    <col min="5895" max="5895" width="8.5703125" style="2" customWidth="1"/>
    <col min="5896" max="5896" width="18.28515625" style="2" customWidth="1"/>
    <col min="5897" max="6145" width="9.140625" style="2"/>
    <col min="6146" max="6146" width="53.42578125" style="2" customWidth="1"/>
    <col min="6147" max="6147" width="9.42578125" style="2" customWidth="1"/>
    <col min="6148" max="6148" width="16.85546875" style="2" customWidth="1"/>
    <col min="6149" max="6149" width="7.85546875" style="2" customWidth="1"/>
    <col min="6150" max="6150" width="17.42578125" style="2" customWidth="1"/>
    <col min="6151" max="6151" width="8.5703125" style="2" customWidth="1"/>
    <col min="6152" max="6152" width="18.28515625" style="2" customWidth="1"/>
    <col min="6153" max="6401" width="9.140625" style="2"/>
    <col min="6402" max="6402" width="53.42578125" style="2" customWidth="1"/>
    <col min="6403" max="6403" width="9.42578125" style="2" customWidth="1"/>
    <col min="6404" max="6404" width="16.85546875" style="2" customWidth="1"/>
    <col min="6405" max="6405" width="7.85546875" style="2" customWidth="1"/>
    <col min="6406" max="6406" width="17.42578125" style="2" customWidth="1"/>
    <col min="6407" max="6407" width="8.5703125" style="2" customWidth="1"/>
    <col min="6408" max="6408" width="18.28515625" style="2" customWidth="1"/>
    <col min="6409" max="6657" width="9.140625" style="2"/>
    <col min="6658" max="6658" width="53.42578125" style="2" customWidth="1"/>
    <col min="6659" max="6659" width="9.42578125" style="2" customWidth="1"/>
    <col min="6660" max="6660" width="16.85546875" style="2" customWidth="1"/>
    <col min="6661" max="6661" width="7.85546875" style="2" customWidth="1"/>
    <col min="6662" max="6662" width="17.42578125" style="2" customWidth="1"/>
    <col min="6663" max="6663" width="8.5703125" style="2" customWidth="1"/>
    <col min="6664" max="6664" width="18.28515625" style="2" customWidth="1"/>
    <col min="6665" max="6913" width="9.140625" style="2"/>
    <col min="6914" max="6914" width="53.42578125" style="2" customWidth="1"/>
    <col min="6915" max="6915" width="9.42578125" style="2" customWidth="1"/>
    <col min="6916" max="6916" width="16.85546875" style="2" customWidth="1"/>
    <col min="6917" max="6917" width="7.85546875" style="2" customWidth="1"/>
    <col min="6918" max="6918" width="17.42578125" style="2" customWidth="1"/>
    <col min="6919" max="6919" width="8.5703125" style="2" customWidth="1"/>
    <col min="6920" max="6920" width="18.28515625" style="2" customWidth="1"/>
    <col min="6921" max="7169" width="9.140625" style="2"/>
    <col min="7170" max="7170" width="53.42578125" style="2" customWidth="1"/>
    <col min="7171" max="7171" width="9.42578125" style="2" customWidth="1"/>
    <col min="7172" max="7172" width="16.85546875" style="2" customWidth="1"/>
    <col min="7173" max="7173" width="7.85546875" style="2" customWidth="1"/>
    <col min="7174" max="7174" width="17.42578125" style="2" customWidth="1"/>
    <col min="7175" max="7175" width="8.5703125" style="2" customWidth="1"/>
    <col min="7176" max="7176" width="18.28515625" style="2" customWidth="1"/>
    <col min="7177" max="7425" width="9.140625" style="2"/>
    <col min="7426" max="7426" width="53.42578125" style="2" customWidth="1"/>
    <col min="7427" max="7427" width="9.42578125" style="2" customWidth="1"/>
    <col min="7428" max="7428" width="16.85546875" style="2" customWidth="1"/>
    <col min="7429" max="7429" width="7.85546875" style="2" customWidth="1"/>
    <col min="7430" max="7430" width="17.42578125" style="2" customWidth="1"/>
    <col min="7431" max="7431" width="8.5703125" style="2" customWidth="1"/>
    <col min="7432" max="7432" width="18.28515625" style="2" customWidth="1"/>
    <col min="7433" max="7681" width="9.140625" style="2"/>
    <col min="7682" max="7682" width="53.42578125" style="2" customWidth="1"/>
    <col min="7683" max="7683" width="9.42578125" style="2" customWidth="1"/>
    <col min="7684" max="7684" width="16.85546875" style="2" customWidth="1"/>
    <col min="7685" max="7685" width="7.85546875" style="2" customWidth="1"/>
    <col min="7686" max="7686" width="17.42578125" style="2" customWidth="1"/>
    <col min="7687" max="7687" width="8.5703125" style="2" customWidth="1"/>
    <col min="7688" max="7688" width="18.28515625" style="2" customWidth="1"/>
    <col min="7689" max="7937" width="9.140625" style="2"/>
    <col min="7938" max="7938" width="53.42578125" style="2" customWidth="1"/>
    <col min="7939" max="7939" width="9.42578125" style="2" customWidth="1"/>
    <col min="7940" max="7940" width="16.85546875" style="2" customWidth="1"/>
    <col min="7941" max="7941" width="7.85546875" style="2" customWidth="1"/>
    <col min="7942" max="7942" width="17.42578125" style="2" customWidth="1"/>
    <col min="7943" max="7943" width="8.5703125" style="2" customWidth="1"/>
    <col min="7944" max="7944" width="18.28515625" style="2" customWidth="1"/>
    <col min="7945" max="8193" width="9.140625" style="2"/>
    <col min="8194" max="8194" width="53.42578125" style="2" customWidth="1"/>
    <col min="8195" max="8195" width="9.42578125" style="2" customWidth="1"/>
    <col min="8196" max="8196" width="16.85546875" style="2" customWidth="1"/>
    <col min="8197" max="8197" width="7.85546875" style="2" customWidth="1"/>
    <col min="8198" max="8198" width="17.42578125" style="2" customWidth="1"/>
    <col min="8199" max="8199" width="8.5703125" style="2" customWidth="1"/>
    <col min="8200" max="8200" width="18.28515625" style="2" customWidth="1"/>
    <col min="8201" max="8449" width="9.140625" style="2"/>
    <col min="8450" max="8450" width="53.42578125" style="2" customWidth="1"/>
    <col min="8451" max="8451" width="9.42578125" style="2" customWidth="1"/>
    <col min="8452" max="8452" width="16.85546875" style="2" customWidth="1"/>
    <col min="8453" max="8453" width="7.85546875" style="2" customWidth="1"/>
    <col min="8454" max="8454" width="17.42578125" style="2" customWidth="1"/>
    <col min="8455" max="8455" width="8.5703125" style="2" customWidth="1"/>
    <col min="8456" max="8456" width="18.28515625" style="2" customWidth="1"/>
    <col min="8457" max="8705" width="9.140625" style="2"/>
    <col min="8706" max="8706" width="53.42578125" style="2" customWidth="1"/>
    <col min="8707" max="8707" width="9.42578125" style="2" customWidth="1"/>
    <col min="8708" max="8708" width="16.85546875" style="2" customWidth="1"/>
    <col min="8709" max="8709" width="7.85546875" style="2" customWidth="1"/>
    <col min="8710" max="8710" width="17.42578125" style="2" customWidth="1"/>
    <col min="8711" max="8711" width="8.5703125" style="2" customWidth="1"/>
    <col min="8712" max="8712" width="18.28515625" style="2" customWidth="1"/>
    <col min="8713" max="8961" width="9.140625" style="2"/>
    <col min="8962" max="8962" width="53.42578125" style="2" customWidth="1"/>
    <col min="8963" max="8963" width="9.42578125" style="2" customWidth="1"/>
    <col min="8964" max="8964" width="16.85546875" style="2" customWidth="1"/>
    <col min="8965" max="8965" width="7.85546875" style="2" customWidth="1"/>
    <col min="8966" max="8966" width="17.42578125" style="2" customWidth="1"/>
    <col min="8967" max="8967" width="8.5703125" style="2" customWidth="1"/>
    <col min="8968" max="8968" width="18.28515625" style="2" customWidth="1"/>
    <col min="8969" max="9217" width="9.140625" style="2"/>
    <col min="9218" max="9218" width="53.42578125" style="2" customWidth="1"/>
    <col min="9219" max="9219" width="9.42578125" style="2" customWidth="1"/>
    <col min="9220" max="9220" width="16.85546875" style="2" customWidth="1"/>
    <col min="9221" max="9221" width="7.85546875" style="2" customWidth="1"/>
    <col min="9222" max="9222" width="17.42578125" style="2" customWidth="1"/>
    <col min="9223" max="9223" width="8.5703125" style="2" customWidth="1"/>
    <col min="9224" max="9224" width="18.28515625" style="2" customWidth="1"/>
    <col min="9225" max="9473" width="9.140625" style="2"/>
    <col min="9474" max="9474" width="53.42578125" style="2" customWidth="1"/>
    <col min="9475" max="9475" width="9.42578125" style="2" customWidth="1"/>
    <col min="9476" max="9476" width="16.85546875" style="2" customWidth="1"/>
    <col min="9477" max="9477" width="7.85546875" style="2" customWidth="1"/>
    <col min="9478" max="9478" width="17.42578125" style="2" customWidth="1"/>
    <col min="9479" max="9479" width="8.5703125" style="2" customWidth="1"/>
    <col min="9480" max="9480" width="18.28515625" style="2" customWidth="1"/>
    <col min="9481" max="9729" width="9.140625" style="2"/>
    <col min="9730" max="9730" width="53.42578125" style="2" customWidth="1"/>
    <col min="9731" max="9731" width="9.42578125" style="2" customWidth="1"/>
    <col min="9732" max="9732" width="16.85546875" style="2" customWidth="1"/>
    <col min="9733" max="9733" width="7.85546875" style="2" customWidth="1"/>
    <col min="9734" max="9734" width="17.42578125" style="2" customWidth="1"/>
    <col min="9735" max="9735" width="8.5703125" style="2" customWidth="1"/>
    <col min="9736" max="9736" width="18.28515625" style="2" customWidth="1"/>
    <col min="9737" max="9985" width="9.140625" style="2"/>
    <col min="9986" max="9986" width="53.42578125" style="2" customWidth="1"/>
    <col min="9987" max="9987" width="9.42578125" style="2" customWidth="1"/>
    <col min="9988" max="9988" width="16.85546875" style="2" customWidth="1"/>
    <col min="9989" max="9989" width="7.85546875" style="2" customWidth="1"/>
    <col min="9990" max="9990" width="17.42578125" style="2" customWidth="1"/>
    <col min="9991" max="9991" width="8.5703125" style="2" customWidth="1"/>
    <col min="9992" max="9992" width="18.28515625" style="2" customWidth="1"/>
    <col min="9993" max="10241" width="9.140625" style="2"/>
    <col min="10242" max="10242" width="53.42578125" style="2" customWidth="1"/>
    <col min="10243" max="10243" width="9.42578125" style="2" customWidth="1"/>
    <col min="10244" max="10244" width="16.85546875" style="2" customWidth="1"/>
    <col min="10245" max="10245" width="7.85546875" style="2" customWidth="1"/>
    <col min="10246" max="10246" width="17.42578125" style="2" customWidth="1"/>
    <col min="10247" max="10247" width="8.5703125" style="2" customWidth="1"/>
    <col min="10248" max="10248" width="18.28515625" style="2" customWidth="1"/>
    <col min="10249" max="10497" width="9.140625" style="2"/>
    <col min="10498" max="10498" width="53.42578125" style="2" customWidth="1"/>
    <col min="10499" max="10499" width="9.42578125" style="2" customWidth="1"/>
    <col min="10500" max="10500" width="16.85546875" style="2" customWidth="1"/>
    <col min="10501" max="10501" width="7.85546875" style="2" customWidth="1"/>
    <col min="10502" max="10502" width="17.42578125" style="2" customWidth="1"/>
    <col min="10503" max="10503" width="8.5703125" style="2" customWidth="1"/>
    <col min="10504" max="10504" width="18.28515625" style="2" customWidth="1"/>
    <col min="10505" max="10753" width="9.140625" style="2"/>
    <col min="10754" max="10754" width="53.42578125" style="2" customWidth="1"/>
    <col min="10755" max="10755" width="9.42578125" style="2" customWidth="1"/>
    <col min="10756" max="10756" width="16.85546875" style="2" customWidth="1"/>
    <col min="10757" max="10757" width="7.85546875" style="2" customWidth="1"/>
    <col min="10758" max="10758" width="17.42578125" style="2" customWidth="1"/>
    <col min="10759" max="10759" width="8.5703125" style="2" customWidth="1"/>
    <col min="10760" max="10760" width="18.28515625" style="2" customWidth="1"/>
    <col min="10761" max="11009" width="9.140625" style="2"/>
    <col min="11010" max="11010" width="53.42578125" style="2" customWidth="1"/>
    <col min="11011" max="11011" width="9.42578125" style="2" customWidth="1"/>
    <col min="11012" max="11012" width="16.85546875" style="2" customWidth="1"/>
    <col min="11013" max="11013" width="7.85546875" style="2" customWidth="1"/>
    <col min="11014" max="11014" width="17.42578125" style="2" customWidth="1"/>
    <col min="11015" max="11015" width="8.5703125" style="2" customWidth="1"/>
    <col min="11016" max="11016" width="18.28515625" style="2" customWidth="1"/>
    <col min="11017" max="11265" width="9.140625" style="2"/>
    <col min="11266" max="11266" width="53.42578125" style="2" customWidth="1"/>
    <col min="11267" max="11267" width="9.42578125" style="2" customWidth="1"/>
    <col min="11268" max="11268" width="16.85546875" style="2" customWidth="1"/>
    <col min="11269" max="11269" width="7.85546875" style="2" customWidth="1"/>
    <col min="11270" max="11270" width="17.42578125" style="2" customWidth="1"/>
    <col min="11271" max="11271" width="8.5703125" style="2" customWidth="1"/>
    <col min="11272" max="11272" width="18.28515625" style="2" customWidth="1"/>
    <col min="11273" max="11521" width="9.140625" style="2"/>
    <col min="11522" max="11522" width="53.42578125" style="2" customWidth="1"/>
    <col min="11523" max="11523" width="9.42578125" style="2" customWidth="1"/>
    <col min="11524" max="11524" width="16.85546875" style="2" customWidth="1"/>
    <col min="11525" max="11525" width="7.85546875" style="2" customWidth="1"/>
    <col min="11526" max="11526" width="17.42578125" style="2" customWidth="1"/>
    <col min="11527" max="11527" width="8.5703125" style="2" customWidth="1"/>
    <col min="11528" max="11528" width="18.28515625" style="2" customWidth="1"/>
    <col min="11529" max="11777" width="9.140625" style="2"/>
    <col min="11778" max="11778" width="53.42578125" style="2" customWidth="1"/>
    <col min="11779" max="11779" width="9.42578125" style="2" customWidth="1"/>
    <col min="11780" max="11780" width="16.85546875" style="2" customWidth="1"/>
    <col min="11781" max="11781" width="7.85546875" style="2" customWidth="1"/>
    <col min="11782" max="11782" width="17.42578125" style="2" customWidth="1"/>
    <col min="11783" max="11783" width="8.5703125" style="2" customWidth="1"/>
    <col min="11784" max="11784" width="18.28515625" style="2" customWidth="1"/>
    <col min="11785" max="12033" width="9.140625" style="2"/>
    <col min="12034" max="12034" width="53.42578125" style="2" customWidth="1"/>
    <col min="12035" max="12035" width="9.42578125" style="2" customWidth="1"/>
    <col min="12036" max="12036" width="16.85546875" style="2" customWidth="1"/>
    <col min="12037" max="12037" width="7.85546875" style="2" customWidth="1"/>
    <col min="12038" max="12038" width="17.42578125" style="2" customWidth="1"/>
    <col min="12039" max="12039" width="8.5703125" style="2" customWidth="1"/>
    <col min="12040" max="12040" width="18.28515625" style="2" customWidth="1"/>
    <col min="12041" max="12289" width="9.140625" style="2"/>
    <col min="12290" max="12290" width="53.42578125" style="2" customWidth="1"/>
    <col min="12291" max="12291" width="9.42578125" style="2" customWidth="1"/>
    <col min="12292" max="12292" width="16.85546875" style="2" customWidth="1"/>
    <col min="12293" max="12293" width="7.85546875" style="2" customWidth="1"/>
    <col min="12294" max="12294" width="17.42578125" style="2" customWidth="1"/>
    <col min="12295" max="12295" width="8.5703125" style="2" customWidth="1"/>
    <col min="12296" max="12296" width="18.28515625" style="2" customWidth="1"/>
    <col min="12297" max="12545" width="9.140625" style="2"/>
    <col min="12546" max="12546" width="53.42578125" style="2" customWidth="1"/>
    <col min="12547" max="12547" width="9.42578125" style="2" customWidth="1"/>
    <col min="12548" max="12548" width="16.85546875" style="2" customWidth="1"/>
    <col min="12549" max="12549" width="7.85546875" style="2" customWidth="1"/>
    <col min="12550" max="12550" width="17.42578125" style="2" customWidth="1"/>
    <col min="12551" max="12551" width="8.5703125" style="2" customWidth="1"/>
    <col min="12552" max="12552" width="18.28515625" style="2" customWidth="1"/>
    <col min="12553" max="12801" width="9.140625" style="2"/>
    <col min="12802" max="12802" width="53.42578125" style="2" customWidth="1"/>
    <col min="12803" max="12803" width="9.42578125" style="2" customWidth="1"/>
    <col min="12804" max="12804" width="16.85546875" style="2" customWidth="1"/>
    <col min="12805" max="12805" width="7.85546875" style="2" customWidth="1"/>
    <col min="12806" max="12806" width="17.42578125" style="2" customWidth="1"/>
    <col min="12807" max="12807" width="8.5703125" style="2" customWidth="1"/>
    <col min="12808" max="12808" width="18.28515625" style="2" customWidth="1"/>
    <col min="12809" max="13057" width="9.140625" style="2"/>
    <col min="13058" max="13058" width="53.42578125" style="2" customWidth="1"/>
    <col min="13059" max="13059" width="9.42578125" style="2" customWidth="1"/>
    <col min="13060" max="13060" width="16.85546875" style="2" customWidth="1"/>
    <col min="13061" max="13061" width="7.85546875" style="2" customWidth="1"/>
    <col min="13062" max="13062" width="17.42578125" style="2" customWidth="1"/>
    <col min="13063" max="13063" width="8.5703125" style="2" customWidth="1"/>
    <col min="13064" max="13064" width="18.28515625" style="2" customWidth="1"/>
    <col min="13065" max="13313" width="9.140625" style="2"/>
    <col min="13314" max="13314" width="53.42578125" style="2" customWidth="1"/>
    <col min="13315" max="13315" width="9.42578125" style="2" customWidth="1"/>
    <col min="13316" max="13316" width="16.85546875" style="2" customWidth="1"/>
    <col min="13317" max="13317" width="7.85546875" style="2" customWidth="1"/>
    <col min="13318" max="13318" width="17.42578125" style="2" customWidth="1"/>
    <col min="13319" max="13319" width="8.5703125" style="2" customWidth="1"/>
    <col min="13320" max="13320" width="18.28515625" style="2" customWidth="1"/>
    <col min="13321" max="13569" width="9.140625" style="2"/>
    <col min="13570" max="13570" width="53.42578125" style="2" customWidth="1"/>
    <col min="13571" max="13571" width="9.42578125" style="2" customWidth="1"/>
    <col min="13572" max="13572" width="16.85546875" style="2" customWidth="1"/>
    <col min="13573" max="13573" width="7.85546875" style="2" customWidth="1"/>
    <col min="13574" max="13574" width="17.42578125" style="2" customWidth="1"/>
    <col min="13575" max="13575" width="8.5703125" style="2" customWidth="1"/>
    <col min="13576" max="13576" width="18.28515625" style="2" customWidth="1"/>
    <col min="13577" max="13825" width="9.140625" style="2"/>
    <col min="13826" max="13826" width="53.42578125" style="2" customWidth="1"/>
    <col min="13827" max="13827" width="9.42578125" style="2" customWidth="1"/>
    <col min="13828" max="13828" width="16.85546875" style="2" customWidth="1"/>
    <col min="13829" max="13829" width="7.85546875" style="2" customWidth="1"/>
    <col min="13830" max="13830" width="17.42578125" style="2" customWidth="1"/>
    <col min="13831" max="13831" width="8.5703125" style="2" customWidth="1"/>
    <col min="13832" max="13832" width="18.28515625" style="2" customWidth="1"/>
    <col min="13833" max="14081" width="9.140625" style="2"/>
    <col min="14082" max="14082" width="53.42578125" style="2" customWidth="1"/>
    <col min="14083" max="14083" width="9.42578125" style="2" customWidth="1"/>
    <col min="14084" max="14084" width="16.85546875" style="2" customWidth="1"/>
    <col min="14085" max="14085" width="7.85546875" style="2" customWidth="1"/>
    <col min="14086" max="14086" width="17.42578125" style="2" customWidth="1"/>
    <col min="14087" max="14087" width="8.5703125" style="2" customWidth="1"/>
    <col min="14088" max="14088" width="18.28515625" style="2" customWidth="1"/>
    <col min="14089" max="14337" width="9.140625" style="2"/>
    <col min="14338" max="14338" width="53.42578125" style="2" customWidth="1"/>
    <col min="14339" max="14339" width="9.42578125" style="2" customWidth="1"/>
    <col min="14340" max="14340" width="16.85546875" style="2" customWidth="1"/>
    <col min="14341" max="14341" width="7.85546875" style="2" customWidth="1"/>
    <col min="14342" max="14342" width="17.42578125" style="2" customWidth="1"/>
    <col min="14343" max="14343" width="8.5703125" style="2" customWidth="1"/>
    <col min="14344" max="14344" width="18.28515625" style="2" customWidth="1"/>
    <col min="14345" max="14593" width="9.140625" style="2"/>
    <col min="14594" max="14594" width="53.42578125" style="2" customWidth="1"/>
    <col min="14595" max="14595" width="9.42578125" style="2" customWidth="1"/>
    <col min="14596" max="14596" width="16.85546875" style="2" customWidth="1"/>
    <col min="14597" max="14597" width="7.85546875" style="2" customWidth="1"/>
    <col min="14598" max="14598" width="17.42578125" style="2" customWidth="1"/>
    <col min="14599" max="14599" width="8.5703125" style="2" customWidth="1"/>
    <col min="14600" max="14600" width="18.28515625" style="2" customWidth="1"/>
    <col min="14601" max="14849" width="9.140625" style="2"/>
    <col min="14850" max="14850" width="53.42578125" style="2" customWidth="1"/>
    <col min="14851" max="14851" width="9.42578125" style="2" customWidth="1"/>
    <col min="14852" max="14852" width="16.85546875" style="2" customWidth="1"/>
    <col min="14853" max="14853" width="7.85546875" style="2" customWidth="1"/>
    <col min="14854" max="14854" width="17.42578125" style="2" customWidth="1"/>
    <col min="14855" max="14855" width="8.5703125" style="2" customWidth="1"/>
    <col min="14856" max="14856" width="18.28515625" style="2" customWidth="1"/>
    <col min="14857" max="15105" width="9.140625" style="2"/>
    <col min="15106" max="15106" width="53.42578125" style="2" customWidth="1"/>
    <col min="15107" max="15107" width="9.42578125" style="2" customWidth="1"/>
    <col min="15108" max="15108" width="16.85546875" style="2" customWidth="1"/>
    <col min="15109" max="15109" width="7.85546875" style="2" customWidth="1"/>
    <col min="15110" max="15110" width="17.42578125" style="2" customWidth="1"/>
    <col min="15111" max="15111" width="8.5703125" style="2" customWidth="1"/>
    <col min="15112" max="15112" width="18.28515625" style="2" customWidth="1"/>
    <col min="15113" max="15361" width="9.140625" style="2"/>
    <col min="15362" max="15362" width="53.42578125" style="2" customWidth="1"/>
    <col min="15363" max="15363" width="9.42578125" style="2" customWidth="1"/>
    <col min="15364" max="15364" width="16.85546875" style="2" customWidth="1"/>
    <col min="15365" max="15365" width="7.85546875" style="2" customWidth="1"/>
    <col min="15366" max="15366" width="17.42578125" style="2" customWidth="1"/>
    <col min="15367" max="15367" width="8.5703125" style="2" customWidth="1"/>
    <col min="15368" max="15368" width="18.28515625" style="2" customWidth="1"/>
    <col min="15369" max="15617" width="9.140625" style="2"/>
    <col min="15618" max="15618" width="53.42578125" style="2" customWidth="1"/>
    <col min="15619" max="15619" width="9.42578125" style="2" customWidth="1"/>
    <col min="15620" max="15620" width="16.85546875" style="2" customWidth="1"/>
    <col min="15621" max="15621" width="7.85546875" style="2" customWidth="1"/>
    <col min="15622" max="15622" width="17.42578125" style="2" customWidth="1"/>
    <col min="15623" max="15623" width="8.5703125" style="2" customWidth="1"/>
    <col min="15624" max="15624" width="18.28515625" style="2" customWidth="1"/>
    <col min="15625" max="15873" width="9.140625" style="2"/>
    <col min="15874" max="15874" width="53.42578125" style="2" customWidth="1"/>
    <col min="15875" max="15875" width="9.42578125" style="2" customWidth="1"/>
    <col min="15876" max="15876" width="16.85546875" style="2" customWidth="1"/>
    <col min="15877" max="15877" width="7.85546875" style="2" customWidth="1"/>
    <col min="15878" max="15878" width="17.42578125" style="2" customWidth="1"/>
    <col min="15879" max="15879" width="8.5703125" style="2" customWidth="1"/>
    <col min="15880" max="15880" width="18.28515625" style="2" customWidth="1"/>
    <col min="15881" max="16129" width="9.140625" style="2"/>
    <col min="16130" max="16130" width="53.42578125" style="2" customWidth="1"/>
    <col min="16131" max="16131" width="9.42578125" style="2" customWidth="1"/>
    <col min="16132" max="16132" width="16.85546875" style="2" customWidth="1"/>
    <col min="16133" max="16133" width="7.85546875" style="2" customWidth="1"/>
    <col min="16134" max="16134" width="17.42578125" style="2" customWidth="1"/>
    <col min="16135" max="16135" width="8.5703125" style="2" customWidth="1"/>
    <col min="16136" max="16136" width="18.28515625" style="2" customWidth="1"/>
    <col min="16137" max="16384" width="9.140625" style="2"/>
  </cols>
  <sheetData>
    <row r="1" spans="1:9" ht="42" customHeight="1" x14ac:dyDescent="0.2">
      <c r="A1" s="1"/>
      <c r="B1" s="1"/>
      <c r="C1" s="1"/>
      <c r="D1" s="1"/>
      <c r="E1" s="1"/>
      <c r="F1" s="259" t="s">
        <v>242</v>
      </c>
      <c r="G1" s="259"/>
      <c r="H1" s="259"/>
    </row>
    <row r="2" spans="1:9" ht="37.5" customHeight="1" x14ac:dyDescent="0.2">
      <c r="A2" s="245" t="s">
        <v>40</v>
      </c>
      <c r="B2" s="245"/>
      <c r="C2" s="245"/>
      <c r="D2" s="245"/>
      <c r="E2" s="245"/>
      <c r="F2" s="245"/>
      <c r="G2" s="245"/>
      <c r="H2" s="245"/>
      <c r="I2" s="37"/>
    </row>
    <row r="3" spans="1:9" ht="52.5" customHeight="1" x14ac:dyDescent="0.2">
      <c r="A3" s="246" t="s">
        <v>31</v>
      </c>
      <c r="B3" s="248" t="s">
        <v>2</v>
      </c>
      <c r="C3" s="250" t="s">
        <v>32</v>
      </c>
      <c r="D3" s="251"/>
      <c r="E3" s="250" t="s">
        <v>46</v>
      </c>
      <c r="F3" s="251"/>
      <c r="G3" s="250" t="s">
        <v>3</v>
      </c>
      <c r="H3" s="251"/>
    </row>
    <row r="4" spans="1:9" ht="26.25" customHeight="1" x14ac:dyDescent="0.3">
      <c r="A4" s="247"/>
      <c r="B4" s="249"/>
      <c r="C4" s="39" t="s">
        <v>0</v>
      </c>
      <c r="D4" s="39" t="s">
        <v>1</v>
      </c>
      <c r="E4" s="40" t="s">
        <v>0</v>
      </c>
      <c r="F4" s="41" t="s">
        <v>1</v>
      </c>
      <c r="G4" s="40" t="s">
        <v>0</v>
      </c>
      <c r="H4" s="41" t="s">
        <v>1</v>
      </c>
    </row>
    <row r="5" spans="1:9" ht="52.5" customHeight="1" x14ac:dyDescent="0.2">
      <c r="A5" s="38" t="s">
        <v>34</v>
      </c>
      <c r="B5" s="40" t="s">
        <v>35</v>
      </c>
      <c r="C5" s="48">
        <f>[1]бузулук!G5</f>
        <v>6132</v>
      </c>
      <c r="D5" s="48">
        <f>[1]бузулук!H5</f>
        <v>173402356</v>
      </c>
      <c r="E5" s="35">
        <v>-396</v>
      </c>
      <c r="F5" s="43">
        <v>-11084733</v>
      </c>
      <c r="G5" s="7">
        <f t="shared" ref="G5:H10" si="0">C5+E5</f>
        <v>5736</v>
      </c>
      <c r="H5" s="7">
        <f t="shared" si="0"/>
        <v>162317623</v>
      </c>
    </row>
    <row r="6" spans="1:9" ht="52.5" customHeight="1" x14ac:dyDescent="0.2">
      <c r="A6" s="38" t="s">
        <v>41</v>
      </c>
      <c r="B6" s="40" t="s">
        <v>36</v>
      </c>
      <c r="C6" s="3">
        <v>5327</v>
      </c>
      <c r="D6" s="3">
        <v>107765000</v>
      </c>
      <c r="E6" s="5">
        <v>-248</v>
      </c>
      <c r="F6" s="44">
        <v>-6350591</v>
      </c>
      <c r="G6" s="7">
        <f t="shared" si="0"/>
        <v>5079</v>
      </c>
      <c r="H6" s="7">
        <f t="shared" si="0"/>
        <v>101414409</v>
      </c>
    </row>
    <row r="7" spans="1:9" ht="52.5" customHeight="1" x14ac:dyDescent="0.2">
      <c r="A7" s="38" t="s">
        <v>42</v>
      </c>
      <c r="B7" s="40" t="s">
        <v>36</v>
      </c>
      <c r="C7" s="3">
        <v>5451</v>
      </c>
      <c r="D7" s="3">
        <v>113443000</v>
      </c>
      <c r="E7" s="5">
        <v>-296</v>
      </c>
      <c r="F7" s="44">
        <v>-6539555</v>
      </c>
      <c r="G7" s="7">
        <f t="shared" si="0"/>
        <v>5155</v>
      </c>
      <c r="H7" s="7">
        <f t="shared" si="0"/>
        <v>106903445</v>
      </c>
    </row>
    <row r="8" spans="1:9" ht="52.5" customHeight="1" x14ac:dyDescent="0.2">
      <c r="A8" s="49" t="s">
        <v>43</v>
      </c>
      <c r="B8" s="40" t="s">
        <v>36</v>
      </c>
      <c r="C8" s="3">
        <v>5757</v>
      </c>
      <c r="D8" s="3">
        <v>130467000</v>
      </c>
      <c r="E8" s="5">
        <v>-108</v>
      </c>
      <c r="F8" s="44">
        <v>-2758505</v>
      </c>
      <c r="G8" s="7">
        <f t="shared" si="0"/>
        <v>5649</v>
      </c>
      <c r="H8" s="7">
        <f t="shared" si="0"/>
        <v>127708495</v>
      </c>
    </row>
    <row r="9" spans="1:9" ht="52.5" customHeight="1" x14ac:dyDescent="0.2">
      <c r="A9" s="49" t="s">
        <v>44</v>
      </c>
      <c r="B9" s="40" t="s">
        <v>36</v>
      </c>
      <c r="C9" s="3">
        <v>3852</v>
      </c>
      <c r="D9" s="3">
        <v>84716000</v>
      </c>
      <c r="E9" s="5">
        <v>-168</v>
      </c>
      <c r="F9" s="44">
        <v>-3698565</v>
      </c>
      <c r="G9" s="7">
        <f t="shared" si="0"/>
        <v>3684</v>
      </c>
      <c r="H9" s="7">
        <f t="shared" si="0"/>
        <v>81017435</v>
      </c>
    </row>
    <row r="10" spans="1:9" ht="52.5" customHeight="1" x14ac:dyDescent="0.2">
      <c r="A10" s="49" t="s">
        <v>45</v>
      </c>
      <c r="B10" s="40" t="s">
        <v>36</v>
      </c>
      <c r="C10" s="3">
        <v>5832</v>
      </c>
      <c r="D10" s="3">
        <v>130777000</v>
      </c>
      <c r="E10" s="5">
        <v>-180</v>
      </c>
      <c r="F10" s="44">
        <v>-4600465</v>
      </c>
      <c r="G10" s="7">
        <f t="shared" si="0"/>
        <v>5652</v>
      </c>
      <c r="H10" s="7">
        <f t="shared" si="0"/>
        <v>126176535</v>
      </c>
    </row>
    <row r="11" spans="1:9" ht="27" customHeight="1" x14ac:dyDescent="0.2">
      <c r="A11" s="40" t="s">
        <v>37</v>
      </c>
      <c r="B11" s="40"/>
      <c r="C11" s="44"/>
      <c r="D11" s="6"/>
      <c r="E11" s="41">
        <f>SUM(E5:E10)</f>
        <v>-1396</v>
      </c>
      <c r="F11" s="41">
        <f>SUM(F5:F10)</f>
        <v>-35032414</v>
      </c>
      <c r="G11" s="44"/>
      <c r="H11" s="44"/>
    </row>
    <row r="26" spans="1:1" ht="52.5" customHeight="1" x14ac:dyDescent="0.2">
      <c r="A26" s="2" t="s">
        <v>38</v>
      </c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" right="0" top="0" bottom="0" header="0" footer="0"/>
  <pageSetup paperSize="9" scale="90" orientation="landscape" r:id="rId1"/>
  <headerFooter alignWithMargins="0"/>
  <rowBreaks count="1" manualBreakCount="1">
    <brk id="11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view="pageBreakPreview" zoomScale="106" zoomScaleNormal="100" zoomScaleSheetLayoutView="106" workbookViewId="0">
      <selection activeCell="K1" sqref="K1:M1"/>
    </sheetView>
  </sheetViews>
  <sheetFormatPr defaultRowHeight="15" x14ac:dyDescent="0.25"/>
  <cols>
    <col min="1" max="1" width="18" customWidth="1"/>
    <col min="3" max="3" width="14.28515625" customWidth="1"/>
    <col min="5" max="5" width="15.42578125" customWidth="1"/>
    <col min="7" max="7" width="13" customWidth="1"/>
    <col min="9" max="9" width="16.42578125" customWidth="1"/>
    <col min="11" max="11" width="15.85546875" customWidth="1"/>
    <col min="13" max="13" width="15.42578125" customWidth="1"/>
  </cols>
  <sheetData>
    <row r="1" spans="1:13" ht="46.5" customHeight="1" x14ac:dyDescent="0.25">
      <c r="I1" s="198"/>
      <c r="J1" s="198"/>
      <c r="K1" s="259" t="s">
        <v>241</v>
      </c>
      <c r="L1" s="259"/>
      <c r="M1" s="259"/>
    </row>
    <row r="2" spans="1:13" ht="47.25" customHeight="1" x14ac:dyDescent="0.25">
      <c r="A2" s="238" t="s">
        <v>39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52"/>
      <c r="M2" s="252"/>
    </row>
    <row r="3" spans="1:13" ht="22.5" customHeight="1" x14ac:dyDescent="0.25">
      <c r="A3" s="240" t="s">
        <v>18</v>
      </c>
      <c r="B3" s="242" t="s">
        <v>21</v>
      </c>
      <c r="C3" s="243"/>
      <c r="D3" s="242" t="s">
        <v>22</v>
      </c>
      <c r="E3" s="256"/>
      <c r="F3" s="242" t="s">
        <v>23</v>
      </c>
      <c r="G3" s="256"/>
      <c r="H3" s="255" t="s">
        <v>24</v>
      </c>
      <c r="I3" s="255"/>
      <c r="J3" s="242" t="s">
        <v>14</v>
      </c>
      <c r="K3" s="243"/>
      <c r="L3" s="253" t="s">
        <v>25</v>
      </c>
      <c r="M3" s="254"/>
    </row>
    <row r="4" spans="1:13" ht="40.5" customHeight="1" x14ac:dyDescent="0.25">
      <c r="A4" s="241"/>
      <c r="B4" s="30" t="s">
        <v>0</v>
      </c>
      <c r="C4" s="30" t="s">
        <v>1</v>
      </c>
      <c r="D4" s="30" t="s">
        <v>0</v>
      </c>
      <c r="E4" s="30" t="s">
        <v>1</v>
      </c>
      <c r="F4" s="30" t="s">
        <v>0</v>
      </c>
      <c r="G4" s="30" t="s">
        <v>1</v>
      </c>
      <c r="H4" s="30" t="s">
        <v>0</v>
      </c>
      <c r="I4" s="30" t="s">
        <v>1</v>
      </c>
      <c r="J4" s="30" t="s">
        <v>0</v>
      </c>
      <c r="K4" s="30" t="s">
        <v>1</v>
      </c>
      <c r="L4" s="30" t="s">
        <v>0</v>
      </c>
      <c r="M4" s="30" t="s">
        <v>1</v>
      </c>
    </row>
    <row r="5" spans="1:13" ht="37.5" x14ac:dyDescent="0.25">
      <c r="A5" s="40" t="s">
        <v>35</v>
      </c>
      <c r="B5" s="14">
        <f t="shared" ref="B5:K5" si="0">SUM(B6:B6)</f>
        <v>94</v>
      </c>
      <c r="C5" s="14">
        <f t="shared" si="0"/>
        <v>2096206</v>
      </c>
      <c r="D5" s="14">
        <f t="shared" si="0"/>
        <v>215</v>
      </c>
      <c r="E5" s="14">
        <f t="shared" si="0"/>
        <v>4778549</v>
      </c>
      <c r="F5" s="14">
        <f t="shared" si="0"/>
        <v>16</v>
      </c>
      <c r="G5" s="14">
        <f t="shared" si="0"/>
        <v>578105</v>
      </c>
      <c r="H5" s="14">
        <f t="shared" si="0"/>
        <v>495</v>
      </c>
      <c r="I5" s="14">
        <f t="shared" si="0"/>
        <v>13433429</v>
      </c>
      <c r="J5" s="14">
        <f t="shared" si="0"/>
        <v>283</v>
      </c>
      <c r="K5" s="14">
        <f t="shared" si="0"/>
        <v>6613319</v>
      </c>
      <c r="L5" s="17">
        <f>B5+D5+F5+H5+J5</f>
        <v>1103</v>
      </c>
      <c r="M5" s="17">
        <f>C5+E5+G5+I5+K5</f>
        <v>27499608</v>
      </c>
    </row>
    <row r="6" spans="1:13" ht="15.75" x14ac:dyDescent="0.25">
      <c r="A6" s="10" t="s">
        <v>5</v>
      </c>
      <c r="B6" s="11">
        <v>94</v>
      </c>
      <c r="C6" s="11">
        <v>2096206</v>
      </c>
      <c r="D6" s="11">
        <v>215</v>
      </c>
      <c r="E6" s="11">
        <v>4778549</v>
      </c>
      <c r="F6" s="11">
        <v>16</v>
      </c>
      <c r="G6" s="11">
        <v>578105</v>
      </c>
      <c r="H6" s="12">
        <v>495</v>
      </c>
      <c r="I6" s="12">
        <v>13433429</v>
      </c>
      <c r="J6" s="12">
        <v>283</v>
      </c>
      <c r="K6" s="13">
        <v>6613319</v>
      </c>
      <c r="L6" s="16">
        <f t="shared" ref="L6:M6" si="1">B6+D6+F6+H6+J6</f>
        <v>1103</v>
      </c>
      <c r="M6" s="16">
        <f t="shared" si="1"/>
        <v>27499608</v>
      </c>
    </row>
    <row r="7" spans="1:13" ht="37.5" x14ac:dyDescent="0.25">
      <c r="A7" s="40" t="s">
        <v>36</v>
      </c>
      <c r="B7" s="14">
        <f t="shared" ref="B7:K7" si="2">SUM(B8:B8)</f>
        <v>285</v>
      </c>
      <c r="C7" s="23">
        <f t="shared" si="2"/>
        <v>6256872</v>
      </c>
      <c r="D7" s="14">
        <f t="shared" si="2"/>
        <v>455</v>
      </c>
      <c r="E7" s="23">
        <f t="shared" si="2"/>
        <v>9983814</v>
      </c>
      <c r="F7" s="14">
        <f t="shared" si="2"/>
        <v>23</v>
      </c>
      <c r="G7" s="23">
        <f t="shared" si="2"/>
        <v>512306</v>
      </c>
      <c r="H7" s="14">
        <f t="shared" si="2"/>
        <v>618</v>
      </c>
      <c r="I7" s="23">
        <f t="shared" si="2"/>
        <v>13532745</v>
      </c>
      <c r="J7" s="14">
        <f t="shared" si="2"/>
        <v>158</v>
      </c>
      <c r="K7" s="23">
        <f t="shared" si="2"/>
        <v>3457240</v>
      </c>
      <c r="L7" s="17">
        <f>B7+D7+F7+H7+J7</f>
        <v>1539</v>
      </c>
      <c r="M7" s="27">
        <f>C7+E7+G7+I7+K7</f>
        <v>33742977</v>
      </c>
    </row>
    <row r="8" spans="1:13" ht="15.75" x14ac:dyDescent="0.25">
      <c r="A8" s="10" t="s">
        <v>5</v>
      </c>
      <c r="B8" s="11">
        <v>285</v>
      </c>
      <c r="C8" s="22">
        <v>6256872</v>
      </c>
      <c r="D8" s="11">
        <v>455</v>
      </c>
      <c r="E8" s="22">
        <v>9983814</v>
      </c>
      <c r="F8" s="11">
        <v>23</v>
      </c>
      <c r="G8" s="22">
        <v>512306</v>
      </c>
      <c r="H8" s="12">
        <v>618</v>
      </c>
      <c r="I8" s="26">
        <v>13532745</v>
      </c>
      <c r="J8" s="12">
        <v>158</v>
      </c>
      <c r="K8" s="25">
        <v>3457240</v>
      </c>
      <c r="L8" s="16">
        <f t="shared" ref="L8:M8" si="3">B8+D8+F8+H8+J8</f>
        <v>1539</v>
      </c>
      <c r="M8" s="28">
        <f t="shared" si="3"/>
        <v>33742977</v>
      </c>
    </row>
  </sheetData>
  <mergeCells count="9">
    <mergeCell ref="K1:M1"/>
    <mergeCell ref="A2:M2"/>
    <mergeCell ref="A3:A4"/>
    <mergeCell ref="B3:C3"/>
    <mergeCell ref="D3:E3"/>
    <mergeCell ref="F3:G3"/>
    <mergeCell ref="H3:I3"/>
    <mergeCell ref="J3:K3"/>
    <mergeCell ref="L3:M3"/>
  </mergeCells>
  <pageMargins left="0.7" right="0.7" top="0.75" bottom="0.75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Именованные диапазоны</vt:lpstr>
      </vt:variant>
      <vt:variant>
        <vt:i4>8</vt:i4>
      </vt:variant>
    </vt:vector>
  </HeadingPairs>
  <TitlesOfParts>
    <vt:vector size="32" baseType="lpstr">
      <vt:lpstr>прил 9.1</vt:lpstr>
      <vt:lpstr>прил 9</vt:lpstr>
      <vt:lpstr>прил 8</vt:lpstr>
      <vt:lpstr>прил 7</vt:lpstr>
      <vt:lpstr>прил 6.1</vt:lpstr>
      <vt:lpstr>прил 6</vt:lpstr>
      <vt:lpstr>прил 5.1</vt:lpstr>
      <vt:lpstr>прил 5</vt:lpstr>
      <vt:lpstr>прил 4.1 </vt:lpstr>
      <vt:lpstr>прил 4</vt:lpstr>
      <vt:lpstr>прил 3.1 </vt:lpstr>
      <vt:lpstr>прил 3</vt:lpstr>
      <vt:lpstr>прил 2 подуш</vt:lpstr>
      <vt:lpstr>прил 1.11</vt:lpstr>
      <vt:lpstr>прил 1.10</vt:lpstr>
      <vt:lpstr>прил 1.9</vt:lpstr>
      <vt:lpstr>прил 1.8</vt:lpstr>
      <vt:lpstr>прил 1.7</vt:lpstr>
      <vt:lpstr>прил 1.6</vt:lpstr>
      <vt:lpstr>прил 1.5</vt:lpstr>
      <vt:lpstr>прил 1.4</vt:lpstr>
      <vt:lpstr>прил 1.3</vt:lpstr>
      <vt:lpstr>прил 1.2</vt:lpstr>
      <vt:lpstr>прил 1.1</vt:lpstr>
      <vt:lpstr>'прил 1.11'!Область_печати</vt:lpstr>
      <vt:lpstr>'прил 1.7'!Область_печати</vt:lpstr>
      <vt:lpstr>'прил 3'!Область_печати</vt:lpstr>
      <vt:lpstr>'прил 4'!Область_печати</vt:lpstr>
      <vt:lpstr>'прил 5'!Область_печати</vt:lpstr>
      <vt:lpstr>'прил 6'!Область_печати</vt:lpstr>
      <vt:lpstr>'прил 6.1'!Область_печати</vt:lpstr>
      <vt:lpstr>'прил 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Б. Шумяцкая</dc:creator>
  <cp:lastModifiedBy>Галина Б. Шумяцкая</cp:lastModifiedBy>
  <cp:lastPrinted>2017-05-11T10:07:16Z</cp:lastPrinted>
  <dcterms:created xsi:type="dcterms:W3CDTF">2017-04-07T09:10:26Z</dcterms:created>
  <dcterms:modified xsi:type="dcterms:W3CDTF">2017-05-17T10:33:23Z</dcterms:modified>
</cp:coreProperties>
</file>